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yrivv-my.sharepoint.com/personal/merike_lohmus_tyri_ee/Documents/Desktop/"/>
    </mc:Choice>
  </mc:AlternateContent>
  <xr:revisionPtr revIDLastSave="0" documentId="8_{E2DF65F7-0319-4729-80DA-C57DB9AB7B01}" xr6:coauthVersionLast="46" xr6:coauthVersionMax="46" xr10:uidLastSave="{00000000-0000-0000-0000-000000000000}"/>
  <bookViews>
    <workbookView xWindow="-120" yWindow="-120" windowWidth="29040" windowHeight="15840" xr2:uid="{8551DC37-8C25-4289-8AD0-49FD8D29F772}"/>
  </bookViews>
  <sheets>
    <sheet name="asutused" sheetId="1" r:id="rId1"/>
    <sheet name="tegevusalad" sheetId="2" r:id="rId2"/>
    <sheet name="VALDKONNAD" sheetId="3" r:id="rId3"/>
  </sheets>
  <externalReferences>
    <externalReference r:id="rId4"/>
  </externalReferences>
  <definedNames>
    <definedName name="_xlnm._FilterDatabase" localSheetId="1" hidden="1">tegevusalad!$A$2:$H$46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0" i="3"/>
  <c r="D9" i="3"/>
  <c r="D8" i="3"/>
  <c r="D7" i="3"/>
  <c r="D6" i="3"/>
  <c r="D5" i="3"/>
  <c r="D4" i="3"/>
  <c r="D3" i="3"/>
  <c r="D2" i="3"/>
  <c r="C12" i="3"/>
  <c r="B386" i="1"/>
  <c r="C6" i="2"/>
  <c r="C48" i="2" s="1"/>
  <c r="B323" i="1"/>
  <c r="B245" i="1"/>
  <c r="B208" i="1"/>
  <c r="B298" i="1"/>
  <c r="B236" i="1"/>
  <c r="B78" i="1"/>
  <c r="B158" i="1"/>
  <c r="B176" i="1"/>
  <c r="B174" i="1"/>
  <c r="B227" i="1"/>
  <c r="B134" i="1"/>
  <c r="B299" i="1"/>
  <c r="B235" i="1"/>
  <c r="B75" i="1"/>
  <c r="B154" i="1"/>
  <c r="B238" i="1"/>
  <c r="B283" i="1"/>
  <c r="B213" i="1"/>
  <c r="B276" i="1"/>
  <c r="B273" i="1"/>
</calcChain>
</file>

<file path=xl/sharedStrings.xml><?xml version="1.0" encoding="utf-8"?>
<sst xmlns="http://schemas.openxmlformats.org/spreadsheetml/2006/main" count="492" uniqueCount="490">
  <si>
    <t>1it OÜ</t>
  </si>
  <si>
    <t>A.K. OÜ</t>
  </si>
  <si>
    <t>ABC1 OÜ</t>
  </si>
  <si>
    <t>ABCLED Osaühing</t>
  </si>
  <si>
    <t>ABJA HAIGLA</t>
  </si>
  <si>
    <t>ADDENDA OÜ</t>
  </si>
  <si>
    <t>AIATÄHT OÜ</t>
  </si>
  <si>
    <t>Aida OÜ</t>
  </si>
  <si>
    <t>Allan Leesmäe Mäeotsa I talu</t>
  </si>
  <si>
    <t>ALLECTO AS</t>
  </si>
  <si>
    <t>ALPHAGIS OÜ</t>
  </si>
  <si>
    <t>ALRE OÜ</t>
  </si>
  <si>
    <t>Amphora Infohaldus OÜ</t>
  </si>
  <si>
    <t>AMSERV AUTO AS</t>
  </si>
  <si>
    <t>ANC KONSULT OÜ</t>
  </si>
  <si>
    <t>Andmevara Services OÜ</t>
  </si>
  <si>
    <t>Anija Vallavalitsus</t>
  </si>
  <si>
    <t>Anu Nool</t>
  </si>
  <si>
    <t>ARBOTUR OÜ</t>
  </si>
  <si>
    <t>ARGO TTP OÜ</t>
  </si>
  <si>
    <t>ARIEKS TEENINDUS OÜ</t>
  </si>
  <si>
    <t>Artesania OÜ</t>
  </si>
  <si>
    <t>ARVUTITARK OÜ</t>
  </si>
  <si>
    <t>AS  Eesti Leivatööstus</t>
  </si>
  <si>
    <t>AS Alexela</t>
  </si>
  <si>
    <t>AS Bit</t>
  </si>
  <si>
    <t>AS EESTI PAGAR</t>
  </si>
  <si>
    <t>AS Eesti Post</t>
  </si>
  <si>
    <t>AS Fleksont</t>
  </si>
  <si>
    <t>AS G4S Eesti</t>
  </si>
  <si>
    <t>AS GoBus</t>
  </si>
  <si>
    <t>AS Koopiakeskus</t>
  </si>
  <si>
    <t>AS Käru Hooldusravi Keskus</t>
  </si>
  <si>
    <t>AS MAAG GRUPP</t>
  </si>
  <si>
    <t>AS Merko Ehitus Eesti</t>
  </si>
  <si>
    <t>AS Nõo Lihatööstus</t>
  </si>
  <si>
    <t>AS Postimees Grupp</t>
  </si>
  <si>
    <t>AS Vendomar</t>
  </si>
  <si>
    <t>AS Väätsa Prügila</t>
  </si>
  <si>
    <t>AS Ühisteenused</t>
  </si>
  <si>
    <t>ATKO LIINID OÜ</t>
  </si>
  <si>
    <t>ATKO TRANSPORT OÜ</t>
  </si>
  <si>
    <t>ATLANTO ARENDUS OÜ</t>
  </si>
  <si>
    <t>BACULA AS</t>
  </si>
  <si>
    <t>Balti Ehitusmeistrid OÜ</t>
  </si>
  <si>
    <t>BASSEINITEHNIKA OÜ</t>
  </si>
  <si>
    <t>BDP EESTI OÜ</t>
  </si>
  <si>
    <t>BELTRA OÜ</t>
  </si>
  <si>
    <t>BERGY OÜ</t>
  </si>
  <si>
    <t>Bestmarki Suurköökide AS</t>
  </si>
  <si>
    <t>CHARLOT OÜ</t>
  </si>
  <si>
    <t>CITYMAN CONSTRUCTION OÜ</t>
  </si>
  <si>
    <t>Classtime AG</t>
  </si>
  <si>
    <t>Cleano Grupp OÜ</t>
  </si>
  <si>
    <t>COMFORT AE AS</t>
  </si>
  <si>
    <t>Compe OÜ</t>
  </si>
  <si>
    <t>Concerto Grosso OÜ</t>
  </si>
  <si>
    <t>Convi Food Sweets OÜ</t>
  </si>
  <si>
    <t>DAALIO JM OÜ</t>
  </si>
  <si>
    <t>DATAFOX OÜ</t>
  </si>
  <si>
    <t>DAYLIGHT MTÜ</t>
  </si>
  <si>
    <t>DELTMAR OÜ</t>
  </si>
  <si>
    <t>DeterChem OÜ</t>
  </si>
  <si>
    <t>Digibird OÜ</t>
  </si>
  <si>
    <t>Digipunkt OÜ</t>
  </si>
  <si>
    <t>DIGISTEP OÜ</t>
  </si>
  <si>
    <t>Eesti Energia AS</t>
  </si>
  <si>
    <t>EESTI EVANGEELSE LUTERLIKU KIRIKU PILISTVERE ANDRE</t>
  </si>
  <si>
    <t>EESTI KESKKONNATEENUSED AS</t>
  </si>
  <si>
    <t>Eesti Keskkonnauuringute Keskus OÜ</t>
  </si>
  <si>
    <t>Eesti Kooriühing</t>
  </si>
  <si>
    <t>Eesti Külaliikumine Kodukant</t>
  </si>
  <si>
    <t>EESTI LINNADE JA VALDADE LIIT</t>
  </si>
  <si>
    <t>Eesti Muusikakoolide Liit</t>
  </si>
  <si>
    <t>EESTI RAHVA MUUSEUM</t>
  </si>
  <si>
    <t>Eesti Võimlemisliit MTÜ</t>
  </si>
  <si>
    <t>Eestimaa Loomakaitse Liit</t>
  </si>
  <si>
    <t>EKOOL AS</t>
  </si>
  <si>
    <t>ELEMAN OÜ</t>
  </si>
  <si>
    <t>ELEO OÜ</t>
  </si>
  <si>
    <t>Eliis Tarkvara OÜ</t>
  </si>
  <si>
    <t>Elisa Teleteenused AS</t>
  </si>
  <si>
    <t>ELUTREENER OÜ</t>
  </si>
  <si>
    <t>ELV Tehnikateenused OÜ</t>
  </si>
  <si>
    <t>ENDOCARE ESTONIA OÜ</t>
  </si>
  <si>
    <t>Enefit Green AS</t>
  </si>
  <si>
    <t>ERCON OÜ</t>
  </si>
  <si>
    <t>ERGO INSURANCE SE</t>
  </si>
  <si>
    <t>Espak Paide OÜ</t>
  </si>
  <si>
    <t>ESTKO AS</t>
  </si>
  <si>
    <t>ETR1 GROUP OÜ</t>
  </si>
  <si>
    <t>EUREKA OÜ</t>
  </si>
  <si>
    <t>Euroleib AS</t>
  </si>
  <si>
    <t>Euroopa keelte kool O?</t>
  </si>
  <si>
    <t>European Medical Group OÜ</t>
  </si>
  <si>
    <t>Eve Põtter</t>
  </si>
  <si>
    <t>Eventoloco OÜ</t>
  </si>
  <si>
    <t>EXPRESS POST AS</t>
  </si>
  <si>
    <t>Farmi Piimatööstus AS</t>
  </si>
  <si>
    <t>FARWELLI KAUBANDUSE OÜ</t>
  </si>
  <si>
    <t>FASOR EHITUS OÜ</t>
  </si>
  <si>
    <t>Fatseedera OÜ</t>
  </si>
  <si>
    <t>FAUNAGRUPP OÜ</t>
  </si>
  <si>
    <t>FIE Vello Laidla</t>
  </si>
  <si>
    <t>FILMITALGUFILM OÜ</t>
  </si>
  <si>
    <t>Finbite OÜ</t>
  </si>
  <si>
    <t>Flint Kaubanduse OÜ</t>
  </si>
  <si>
    <t>Fortis Elektriinsenerid OÜ</t>
  </si>
  <si>
    <t>GALADOR GRUPP OÜ</t>
  </si>
  <si>
    <t>GEORAM OÜ</t>
  </si>
  <si>
    <t>GOPROPERTY AS</t>
  </si>
  <si>
    <t>GoTrack OÜ</t>
  </si>
  <si>
    <t>GT TARKVARA OÜ</t>
  </si>
  <si>
    <t>Hageri Hooldekodu MTÜ</t>
  </si>
  <si>
    <t>HAKTEK OÜ</t>
  </si>
  <si>
    <t>HALINGA TURVAKODU MTÜ</t>
  </si>
  <si>
    <t>Hansa Bussiliinid AS</t>
  </si>
  <si>
    <t>HEKO KAUBANDUSE OÜ</t>
  </si>
  <si>
    <t>HELKA KODUMASINAD OÜ</t>
  </si>
  <si>
    <t>Hepa OÜ</t>
  </si>
  <si>
    <t>Hmdev OÜ</t>
  </si>
  <si>
    <t>Horeca Service OÜ</t>
  </si>
  <si>
    <t>HYDROPARTS OÜ</t>
  </si>
  <si>
    <t>IBG-Ehitus OÜ</t>
  </si>
  <si>
    <t>Innovation Circle Network</t>
  </si>
  <si>
    <t>INTER RAO Eesti OÜ</t>
  </si>
  <si>
    <t>INTRATRANS OÜ</t>
  </si>
  <si>
    <t>INVARU OÜ</t>
  </si>
  <si>
    <t>ITAK OÜ</t>
  </si>
  <si>
    <t>ITR Majatehnika OÜ</t>
  </si>
  <si>
    <t>Joekopp OÜ</t>
  </si>
  <si>
    <t>Jõgeva Sotsiaalkeskus "Elukaar" OÜ</t>
  </si>
  <si>
    <t>Jõgeva Vallavalitsus</t>
  </si>
  <si>
    <t>Jõgevamaa Tugiteenused OÜ</t>
  </si>
  <si>
    <t>Järsi OÜ</t>
  </si>
  <si>
    <t>Järva Puidu OÜ</t>
  </si>
  <si>
    <t>Järva Tarbijate Ühistu</t>
  </si>
  <si>
    <t>Järva Vallavalitsus</t>
  </si>
  <si>
    <t>Järvamaa Keskraamatukogu</t>
  </si>
  <si>
    <t>Järvamaa Koolieelsete Lasteasutuste Juhtide Ühing</t>
  </si>
  <si>
    <t>Järvamaa Ühistranspordi Keskus MTÜ</t>
  </si>
  <si>
    <t>Kadarbiku Metsad OÜ</t>
  </si>
  <si>
    <t>Kadri Tare OÜ</t>
  </si>
  <si>
    <t>KARNALUKS OÜ</t>
  </si>
  <si>
    <t>KARU MESI OÜ</t>
  </si>
  <si>
    <t>Kat Mil OÜ</t>
  </si>
  <si>
    <t>Katikelli Pesumaja OÜ</t>
  </si>
  <si>
    <t>KATRI OÜ</t>
  </si>
  <si>
    <t>Kavlon OÜ</t>
  </si>
  <si>
    <t>Kehtna Vallavalitsus</t>
  </si>
  <si>
    <t>Kemmerling OÜ</t>
  </si>
  <si>
    <t>Kersti Kangur FIE</t>
  </si>
  <si>
    <t>KESKO SENUKAI ESTONIA AS</t>
  </si>
  <si>
    <t>Kidexi OÜ</t>
  </si>
  <si>
    <t>KINKSTON OÜ</t>
  </si>
  <si>
    <t>Klangwerkstatt</t>
  </si>
  <si>
    <t>Klick Eesti AS</t>
  </si>
  <si>
    <t>Koduandur OÜ</t>
  </si>
  <si>
    <t>Kodupaber AS</t>
  </si>
  <si>
    <t>Kodutordid OÜ</t>
  </si>
  <si>
    <t>Koeru Hooldekeskus SA</t>
  </si>
  <si>
    <t>Kohtutäitur Õnne Pajur</t>
  </si>
  <si>
    <t>KOMA EHITUS AS</t>
  </si>
  <si>
    <t>Koolibri AS</t>
  </si>
  <si>
    <t>KOOLITUSVEEB OÜ</t>
  </si>
  <si>
    <t>KORE INVEST OÜ</t>
  </si>
  <si>
    <t>Korteriühistu Väätsa Põllu Kuus</t>
  </si>
  <si>
    <t>Kose Vallavalitsus</t>
  </si>
  <si>
    <t>KULLA OÜ</t>
  </si>
  <si>
    <t>KUMA AS</t>
  </si>
  <si>
    <t>KVJ Tehnohaldus OÜ</t>
  </si>
  <si>
    <t>Käru Südamekodu OÜ</t>
  </si>
  <si>
    <t>L.L. AUTOREMONT OÜ</t>
  </si>
  <si>
    <t>LAHINGURADA OÜ</t>
  </si>
  <si>
    <t>Lasten Ehitus OÜ</t>
  </si>
  <si>
    <t>LATUKREST OÜ</t>
  </si>
  <si>
    <t>Lector OÜ</t>
  </si>
  <si>
    <t>LHV PANK</t>
  </si>
  <si>
    <t>LIIVAHIIRED OÜ</t>
  </si>
  <si>
    <t>LIIVI REHELA FIE</t>
  </si>
  <si>
    <t>LIIVIMAA MUUSIK OÜ</t>
  </si>
  <si>
    <t>Loigu Põld OÜ</t>
  </si>
  <si>
    <t>Luminor Liising AS</t>
  </si>
  <si>
    <t>LUNESTER OÜ</t>
  </si>
  <si>
    <t>LuxIT OÜ</t>
  </si>
  <si>
    <t>LÕUNA-EESTI HOOLDEKESKUS AS</t>
  </si>
  <si>
    <t>Lääne-Harju Vallavalitsus</t>
  </si>
  <si>
    <t>MAGASIAIT OÜ</t>
  </si>
  <si>
    <t>Marina KÜ</t>
  </si>
  <si>
    <t>Marmatel Trading OÜ</t>
  </si>
  <si>
    <t>Matusetalitusbüroo OÜ</t>
  </si>
  <si>
    <t>MAURUS KIRJASTUS OÜ</t>
  </si>
  <si>
    <t>Maves OÜ</t>
  </si>
  <si>
    <t>ME HOOLIME SINUST MTÜ</t>
  </si>
  <si>
    <t>Meaningful Talks OÜ</t>
  </si>
  <si>
    <t>Medifum Group OÜ</t>
  </si>
  <si>
    <t>Meedia ja reklaamiteenused OÜ</t>
  </si>
  <si>
    <t>MEHKA EESTI OÜ</t>
  </si>
  <si>
    <t>Meilestom</t>
  </si>
  <si>
    <t>MELESYS OÜ</t>
  </si>
  <si>
    <t>MERIDEIN OÜ</t>
  </si>
  <si>
    <t>METOS AS</t>
  </si>
  <si>
    <t>Metsaküla Küla Selts</t>
  </si>
  <si>
    <t>METSEPOLE OÜ</t>
  </si>
  <si>
    <t>Mevara Puhastusteenused OÜ</t>
  </si>
  <si>
    <t>Mevara Teenused OÜ</t>
  </si>
  <si>
    <t>MIANELL OÜ</t>
  </si>
  <si>
    <t>MICROMAT OÜ</t>
  </si>
  <si>
    <t>Mittetulundusühing Eesti Rahvatantsukeskus</t>
  </si>
  <si>
    <t>Mittetulundusühing Käru Heade Tegude Muuseum</t>
  </si>
  <si>
    <t>Mittetulundusühing Raplamaa Partnerluskogu</t>
  </si>
  <si>
    <t>Mittetulundusühing Teatribuss</t>
  </si>
  <si>
    <t>Mittetulundusühing UUDISED.TV</t>
  </si>
  <si>
    <t>Mones&amp;Tuur OÜ</t>
  </si>
  <si>
    <t>MoTeh OÜ</t>
  </si>
  <si>
    <t>MTÜ Eesti Muusikaõpetajate Sümfooniaorkester</t>
  </si>
  <si>
    <t>MTÜ Eesti Ringhäälingumuuseum</t>
  </si>
  <si>
    <t>MTÜ Järvamaa Ingerisoomlaste Kultuuriselts</t>
  </si>
  <si>
    <t>MTÜ Kesk-Eesti Käsitööselts</t>
  </si>
  <si>
    <t>MTÜ KUME külaselts</t>
  </si>
  <si>
    <t>MTÜ Lõõla Selts</t>
  </si>
  <si>
    <t>MTÜ Läbi Tähevärava</t>
  </si>
  <si>
    <t>MTÜ Oisu Kultuuri ja Arengu Selts</t>
  </si>
  <si>
    <t>MTÜ Rassi Külaselts</t>
  </si>
  <si>
    <t>MTÜ Süda-Eesti Sotsiaalkeskus</t>
  </si>
  <si>
    <t>MTÜ Taikse Külaselts</t>
  </si>
  <si>
    <t>MTÜ TÜRI  AVATUD NOORTEKESKUS</t>
  </si>
  <si>
    <t>MTÜ Türi Kogukonnaselts</t>
  </si>
  <si>
    <t>MTÜ Türi Lastekaitse Ühing</t>
  </si>
  <si>
    <t>MTÜ TÜRI SPORDIKLUBIDE LIIT</t>
  </si>
  <si>
    <t>MTÜ Villevere Külaselts</t>
  </si>
  <si>
    <t>MUSTAMÄE APTEEK OÜ</t>
  </si>
  <si>
    <t>Männi Elekter OÜ</t>
  </si>
  <si>
    <t>N.R. ENERGY OÜ</t>
  </si>
  <si>
    <t>Nobel Digital OÜ</t>
  </si>
  <si>
    <t>Nord Varaliising OÜ</t>
  </si>
  <si>
    <t>Nordic Digital AS</t>
  </si>
  <si>
    <t>notar Mõttus Lee</t>
  </si>
  <si>
    <t>NÕLVAK &amp; KO AS</t>
  </si>
  <si>
    <t>OBB Kaubanduse OÜ</t>
  </si>
  <si>
    <t>OFFICE PARTNER OÜ</t>
  </si>
  <si>
    <t>OFFICEDAY ESTONIA OÜ</t>
  </si>
  <si>
    <t>Olerex AS</t>
  </si>
  <si>
    <t>ON24 AS</t>
  </si>
  <si>
    <t>OOLBERG JA KO OÜ</t>
  </si>
  <si>
    <t>OP FINANCE AS</t>
  </si>
  <si>
    <t>Osa ja Tervik OÜ</t>
  </si>
  <si>
    <t>Osaühing Eifel</t>
  </si>
  <si>
    <t>OSAÜHING MARIEL EM</t>
  </si>
  <si>
    <t>Osaühing Päikseline catering</t>
  </si>
  <si>
    <t>OSAÜHING RAUD MEEDIA</t>
  </si>
  <si>
    <t>osaühing Resta</t>
  </si>
  <si>
    <t>Osaühing SAMILTA</t>
  </si>
  <si>
    <t>OTEPÄÄ LIHATÖÖSTUS EDGAR OÜ</t>
  </si>
  <si>
    <t>OÜ Andmehaldus</t>
  </si>
  <si>
    <t>OÜ CERBOS</t>
  </si>
  <si>
    <t>OÜ Estonia</t>
  </si>
  <si>
    <t>OÜ Häcke</t>
  </si>
  <si>
    <t>OÜ Kaare Lelula</t>
  </si>
  <si>
    <t>OÜ Kagutuul</t>
  </si>
  <si>
    <t>OÜ Karmeni Apteek</t>
  </si>
  <si>
    <t>OÜ Kiili Betoon</t>
  </si>
  <si>
    <t>OÜ Kuuda Hooldekodu</t>
  </si>
  <si>
    <t>OÜ KÜ KUJUNDUS</t>
  </si>
  <si>
    <t>OÜ Lindström</t>
  </si>
  <si>
    <t>OÜ Pariisi Erihoolduskeskus</t>
  </si>
  <si>
    <t>OÜ RANNEK RAKENNUS</t>
  </si>
  <si>
    <t>OÜ San Revilo</t>
  </si>
  <si>
    <t>OÜ Z Club</t>
  </si>
  <si>
    <t>OÜ Taikse Puit</t>
  </si>
  <si>
    <t>OÜ Traageldaja</t>
  </si>
  <si>
    <t>OÜ Türi Vesi</t>
  </si>
  <si>
    <t>Paide EG AS</t>
  </si>
  <si>
    <t>Paide Linnavalitsus</t>
  </si>
  <si>
    <t>Paide Vee Tänava Apteek OÜ</t>
  </si>
  <si>
    <t>PANDIVERE PANSION OÜ</t>
  </si>
  <si>
    <t>PESUMATI TRADE OÜ</t>
  </si>
  <si>
    <t>PILETILEVI AS</t>
  </si>
  <si>
    <t>Pilistvere Hooldekodu</t>
  </si>
  <si>
    <t>PILV PRODUCTION OÜ</t>
  </si>
  <si>
    <t>PLAISING OÜ</t>
  </si>
  <si>
    <t>PLANANA OÜ</t>
  </si>
  <si>
    <t>Prenton OÜ</t>
  </si>
  <si>
    <t>PRIORE OÜ</t>
  </si>
  <si>
    <t>PROFIKESKUS OÜ</t>
  </si>
  <si>
    <t>ProSystem OÜ</t>
  </si>
  <si>
    <t>Provel OÜ</t>
  </si>
  <si>
    <t>Puhastusimport OÜ</t>
  </si>
  <si>
    <t>Põhja-Pärnumaa Vallavalitsus</t>
  </si>
  <si>
    <t>Põhja-Sakala Vallavalitsus</t>
  </si>
  <si>
    <t>PÄIKESEKOHV OÜ</t>
  </si>
  <si>
    <t>Pärnu Laste ja Noorte Tugikeskus</t>
  </si>
  <si>
    <t>Pärnu Linnavalitsus</t>
  </si>
  <si>
    <t>Raap Ehitus OÜ</t>
  </si>
  <si>
    <t>Radiren grupp OÜ</t>
  </si>
  <si>
    <t>Rael Autokeskus OÜ</t>
  </si>
  <si>
    <t>RAHMQVIST ESTONIA OÜ</t>
  </si>
  <si>
    <t>Rahva Erakool OÜ</t>
  </si>
  <si>
    <t>Rahva Raamat AS</t>
  </si>
  <si>
    <t>Rahvakultuuri Keskus</t>
  </si>
  <si>
    <t>RAMIRENT BALTIC AS</t>
  </si>
  <si>
    <t>Rapla Vallavalitsus</t>
  </si>
  <si>
    <t>Rarex Ehitus OÜ</t>
  </si>
  <si>
    <t>REMOIT OÜ</t>
  </si>
  <si>
    <t>Riigi Infosüsteemi Amet</t>
  </si>
  <si>
    <t>Robert Kimmel</t>
  </si>
  <si>
    <t>ROCCA AL MARE KOOLI AS</t>
  </si>
  <si>
    <t>RT laser studio OÜ</t>
  </si>
  <si>
    <t>Rõngu Mahl AS</t>
  </si>
  <si>
    <t>SA  PEREKODU</t>
  </si>
  <si>
    <t>SA Keskkonnainvesteeringute Keskus</t>
  </si>
  <si>
    <t>SA Lõhavere Ravi-ja Hooldekeskus</t>
  </si>
  <si>
    <t>SAARAKIRI OÜ</t>
  </si>
  <si>
    <t>Saarioinen Eesti OÜ</t>
  </si>
  <si>
    <t>Satronel OÜ</t>
  </si>
  <si>
    <t>Saue Vallavalitsus</t>
  </si>
  <si>
    <t>SEB Pank</t>
  </si>
  <si>
    <t>Securitas Eesti AS</t>
  </si>
  <si>
    <t>Sentech Estonia OÜ</t>
  </si>
  <si>
    <t>Sihtasutus IURIDICUM</t>
  </si>
  <si>
    <t>Sihtasutus Järvamaa Kogukonnafond</t>
  </si>
  <si>
    <t>Sihtasutus Vändra Tervisekeskus</t>
  </si>
  <si>
    <t>SILVAILU OÜ</t>
  </si>
  <si>
    <t>Siret Paavel-Margna</t>
  </si>
  <si>
    <t>SMART KINDLUSTUSMAAKLER AS</t>
  </si>
  <si>
    <t>SMARTECH SHOP OÜ</t>
  </si>
  <si>
    <t>SOL Baltics OÜ</t>
  </si>
  <si>
    <t>SoojusGrupp OÜ</t>
  </si>
  <si>
    <t>SPORTFEVER OÜ</t>
  </si>
  <si>
    <t>STIK AS</t>
  </si>
  <si>
    <t>STOKKER AS</t>
  </si>
  <si>
    <t>Studium OÜ</t>
  </si>
  <si>
    <t>Sunorek AS</t>
  </si>
  <si>
    <t>SUURE-JAANI VORSTITÖÖSTUS OÜ</t>
  </si>
  <si>
    <t>SW ENERGIA OÜ</t>
  </si>
  <si>
    <t>Swedbank AS</t>
  </si>
  <si>
    <t>Swedbank P&amp;C Insurance AS</t>
  </si>
  <si>
    <t>TAHMAMEES OÜ</t>
  </si>
  <si>
    <t>Taiman Grupp OÜ</t>
  </si>
  <si>
    <t>Tallinna Haridusamet</t>
  </si>
  <si>
    <t>TALLINNA KREMATOORIUMI AS</t>
  </si>
  <si>
    <t>TALLINNA LASTETEATER LEPATRIINU MTÜ</t>
  </si>
  <si>
    <t>TAPA VALLAVALITSUS</t>
  </si>
  <si>
    <t>TARINDIPROF OÜ</t>
  </si>
  <si>
    <t>Tariston AS</t>
  </si>
  <si>
    <t>Tarkvõrk OÜ</t>
  </si>
  <si>
    <t>TARTU KRISTLIK NOORTEKODU</t>
  </si>
  <si>
    <t>Tartu Linnavalitsus</t>
  </si>
  <si>
    <t>TARTU ÜLIKOOL</t>
  </si>
  <si>
    <t>Telia Eesti AS</t>
  </si>
  <si>
    <t>Terviseamet</t>
  </si>
  <si>
    <t>TGS EESTI OÜ</t>
  </si>
  <si>
    <t>Tieto Estonia AS</t>
  </si>
  <si>
    <t>Tori Hooldekodu OÜ</t>
  </si>
  <si>
    <t>ToruPets OÜ</t>
  </si>
  <si>
    <t>TREV-2 GRUPP AS</t>
  </si>
  <si>
    <t>TURGEL EHITUS GRUPP OÜ</t>
  </si>
  <si>
    <t>TÄPI EVENTUS OÜ</t>
  </si>
  <si>
    <t>Türi Arengu Sihtasutus</t>
  </si>
  <si>
    <t>TÜRI TERVISEKESKUS OÜ</t>
  </si>
  <si>
    <t>Türi vald,Türi linn,Telliskivi tn 3 korteriühistu</t>
  </si>
  <si>
    <t>Urmas Saluste</t>
  </si>
  <si>
    <t>Vaaros OÜ</t>
  </si>
  <si>
    <t>VAKSALI KOHVIK OÜ</t>
  </si>
  <si>
    <t>VALDO PREEMA FIE</t>
  </si>
  <si>
    <t>Varjupaikade MTÜ</t>
  </si>
  <si>
    <t>WARMESTON OÜ</t>
  </si>
  <si>
    <t>WEBWARE OÜ</t>
  </si>
  <si>
    <t>WERK&amp;WOOD OÜ</t>
  </si>
  <si>
    <t>VESKISILLA OÜ</t>
  </si>
  <si>
    <t>Viciunai Baltic OÜ</t>
  </si>
  <si>
    <t>VIIBERGI OÜ</t>
  </si>
  <si>
    <t>Viljandi Linnavalitsus</t>
  </si>
  <si>
    <t>VILLU VIST FIE</t>
  </si>
  <si>
    <t>Vingeld OÜ</t>
  </si>
  <si>
    <t>Violoncello OÜ</t>
  </si>
  <si>
    <t>WOODHAMMER OÜ</t>
  </si>
  <si>
    <t>Väike-Maarja Vallavalitsus</t>
  </si>
  <si>
    <t>VÄIKSED VIISUD MTÜ</t>
  </si>
  <si>
    <t>Väätsa Agro AS</t>
  </si>
  <si>
    <t>Väätsa Põllu 4 KÜ</t>
  </si>
  <si>
    <t>ÄRIPÄEV AS</t>
  </si>
  <si>
    <t>Üks Paigake Mittetulundusühing</t>
  </si>
  <si>
    <t>X LIIKUMINE OÜ</t>
  </si>
  <si>
    <t>09212</t>
  </si>
  <si>
    <t>Põhi- ja üldkeskharidus</t>
  </si>
  <si>
    <t>08102</t>
  </si>
  <si>
    <t>Sport</t>
  </si>
  <si>
    <t>01112</t>
  </si>
  <si>
    <t>laenude tagasimaksed</t>
  </si>
  <si>
    <t>05101</t>
  </si>
  <si>
    <t>Avalike alade puhastus</t>
  </si>
  <si>
    <t>Valla- ja linnavalitsus</t>
  </si>
  <si>
    <t>09110</t>
  </si>
  <si>
    <t>Alusharidus</t>
  </si>
  <si>
    <t>10400</t>
  </si>
  <si>
    <t>Asendus- ja järelhooldus</t>
  </si>
  <si>
    <t>06100</t>
  </si>
  <si>
    <t>Elamumajanduse arendamine</t>
  </si>
  <si>
    <t>08107</t>
  </si>
  <si>
    <t>Noorsootöö ja noortekeskused</t>
  </si>
  <si>
    <t>10200</t>
  </si>
  <si>
    <t>Eakate sotsiaalhoolekandeasutused</t>
  </si>
  <si>
    <t>08202</t>
  </si>
  <si>
    <t>Rahvakultuur</t>
  </si>
  <si>
    <t>09601</t>
  </si>
  <si>
    <t>Koolitoit</t>
  </si>
  <si>
    <t>06605</t>
  </si>
  <si>
    <t>Muud elamu- ja kommunaalmajanduse tegevus</t>
  </si>
  <si>
    <t>06400</t>
  </si>
  <si>
    <t>Tänavavalgustus</t>
  </si>
  <si>
    <t>01700</t>
  </si>
  <si>
    <t>Valitsussektori võla teenindamine</t>
  </si>
  <si>
    <t>09510</t>
  </si>
  <si>
    <t>Noorte huviharidus ja huvitegevus</t>
  </si>
  <si>
    <t>09600</t>
  </si>
  <si>
    <t>Koolitransport</t>
  </si>
  <si>
    <t>10600</t>
  </si>
  <si>
    <t>Eluasemeteenused sotsiaalsetele riskirühmadele</t>
  </si>
  <si>
    <t>08201</t>
  </si>
  <si>
    <t>Raamatukogud</t>
  </si>
  <si>
    <t>05100</t>
  </si>
  <si>
    <t>Jäätmekäitlus</t>
  </si>
  <si>
    <t>08109</t>
  </si>
  <si>
    <t>Vaba aja üritused</t>
  </si>
  <si>
    <t>10201</t>
  </si>
  <si>
    <t>Muu eakate sotsiaalne kaitse</t>
  </si>
  <si>
    <t>10121</t>
  </si>
  <si>
    <t>Muu puuetega inimeste sotsiaalne kaitse</t>
  </si>
  <si>
    <t>08300</t>
  </si>
  <si>
    <t>ringhäälingu- ja kirjastusteenused</t>
  </si>
  <si>
    <t>04510</t>
  </si>
  <si>
    <t>Maanteetransport</t>
  </si>
  <si>
    <t>05400</t>
  </si>
  <si>
    <t>Bioloogilise mitmekesisuse ja maastiku kaitse</t>
  </si>
  <si>
    <t>04210</t>
  </si>
  <si>
    <t>Põllumajandus</t>
  </si>
  <si>
    <t>10120</t>
  </si>
  <si>
    <t>Puuetega inimeste sotsiaalhoolekandeasutused</t>
  </si>
  <si>
    <t>03600</t>
  </si>
  <si>
    <t>Muu avalik kord ja julgeolek, sh haldus</t>
  </si>
  <si>
    <t>08203</t>
  </si>
  <si>
    <t>Muuseumid</t>
  </si>
  <si>
    <t>09602</t>
  </si>
  <si>
    <t>Öömaja</t>
  </si>
  <si>
    <t>01800</t>
  </si>
  <si>
    <t>Üldiseloomuga ülekanded valitsussektoris</t>
  </si>
  <si>
    <t>07310</t>
  </si>
  <si>
    <t>Üldhaigla teenused</t>
  </si>
  <si>
    <t>01111</t>
  </si>
  <si>
    <t>Valla- ja linnavolikogu</t>
  </si>
  <si>
    <t>04512</t>
  </si>
  <si>
    <t>ühistranspordi korraldus</t>
  </si>
  <si>
    <t>10402</t>
  </si>
  <si>
    <t>muu perekondade ja laste sotsiaalne kaitse</t>
  </si>
  <si>
    <t>09213</t>
  </si>
  <si>
    <t>gümnaasiumid</t>
  </si>
  <si>
    <t>07210</t>
  </si>
  <si>
    <t>Üldmeditsiiniteenused</t>
  </si>
  <si>
    <t>Muu sotsiaalsete riskirühmade kaitse</t>
  </si>
  <si>
    <t>06300</t>
  </si>
  <si>
    <t>Veevarustus</t>
  </si>
  <si>
    <t>01330</t>
  </si>
  <si>
    <t>muu üldised teenused</t>
  </si>
  <si>
    <t>08600</t>
  </si>
  <si>
    <t>Muu vabaaeg, kultuur, sport</t>
  </si>
  <si>
    <t>Riiklik toimetulekutoetus</t>
  </si>
  <si>
    <t>muu sotsiaalne kaitse</t>
  </si>
  <si>
    <t>09800</t>
  </si>
  <si>
    <t>Muu haridus, sh hariduse haldus</t>
  </si>
  <si>
    <t>3 kuu koond asutused</t>
  </si>
  <si>
    <t xml:space="preserve">01 </t>
  </si>
  <si>
    <t>ÜLDISED VALITSUSSEKTORI TEENUSED</t>
  </si>
  <si>
    <t>03</t>
  </si>
  <si>
    <t>AVALIK KORD</t>
  </si>
  <si>
    <t>05</t>
  </si>
  <si>
    <t>06</t>
  </si>
  <si>
    <t>07</t>
  </si>
  <si>
    <t>08</t>
  </si>
  <si>
    <t>09</t>
  </si>
  <si>
    <t>KESKKONNAKAITSE</t>
  </si>
  <si>
    <t>ELAMU-JA KOMMUNAALMAJANDUS</t>
  </si>
  <si>
    <t>TERVISHOID</t>
  </si>
  <si>
    <t>VABA AEG, KULTUUR, RELIGIOON</t>
  </si>
  <si>
    <t>HARIDUS</t>
  </si>
  <si>
    <t>SOTSIAALNE KAITSE</t>
  </si>
  <si>
    <t>04</t>
  </si>
  <si>
    <t>MAJANDUS</t>
  </si>
  <si>
    <t>VALDKONNAD 3 KUUD</t>
  </si>
  <si>
    <t>3 kuu TEGEVUSALAD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</si>
</sst>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0" fillId="0" borderId="0" xfId="0" quotePrefix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20 asutused 3 kuu koond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asutused!$A$2:$A$21</c:f>
              <c:strCache>
                <c:ptCount val="20"/>
                <c:pt idx="0">
                  <c:v>AS Merko Ehitus Eesti</c:v>
                </c:pt>
                <c:pt idx="1">
                  <c:v>Swedbank AS</c:v>
                </c:pt>
                <c:pt idx="2">
                  <c:v>SW ENERGIA OÜ</c:v>
                </c:pt>
                <c:pt idx="3">
                  <c:v>Lasten Ehitus OÜ</c:v>
                </c:pt>
                <c:pt idx="4">
                  <c:v>MTÜ TÜRI SPORDIKLUBIDE LIIT</c:v>
                </c:pt>
                <c:pt idx="5">
                  <c:v>Balti Ehitusmeistrid OÜ</c:v>
                </c:pt>
                <c:pt idx="6">
                  <c:v>MoTeh OÜ</c:v>
                </c:pt>
                <c:pt idx="7">
                  <c:v>LHV PANK</c:v>
                </c:pt>
                <c:pt idx="8">
                  <c:v>Rarex Ehitus OÜ</c:v>
                </c:pt>
                <c:pt idx="9">
                  <c:v>Eesti Energia AS</c:v>
                </c:pt>
                <c:pt idx="10">
                  <c:v>SA Keskkonnainvesteeringute Keskus</c:v>
                </c:pt>
                <c:pt idx="11">
                  <c:v>Eve Põtter</c:v>
                </c:pt>
                <c:pt idx="12">
                  <c:v>TARTU KRISTLIK NOORTEKODU</c:v>
                </c:pt>
                <c:pt idx="13">
                  <c:v>OÜ Taikse Puit</c:v>
                </c:pt>
                <c:pt idx="14">
                  <c:v>Paide Linnavalitsus</c:v>
                </c:pt>
                <c:pt idx="15">
                  <c:v>INTER RAO Eesti OÜ</c:v>
                </c:pt>
                <c:pt idx="16">
                  <c:v>Anu Nool</c:v>
                </c:pt>
                <c:pt idx="17">
                  <c:v>Jõgeva Vallavalitsus</c:v>
                </c:pt>
                <c:pt idx="18">
                  <c:v>Türi Arengu Sihtasutus</c:v>
                </c:pt>
                <c:pt idx="19">
                  <c:v>SEB Pank</c:v>
                </c:pt>
              </c:strCache>
            </c:strRef>
          </c:cat>
          <c:val>
            <c:numRef>
              <c:f>asutused!$B$2:$B$21</c:f>
              <c:numCache>
                <c:formatCode>#,##0.00</c:formatCode>
                <c:ptCount val="20"/>
                <c:pt idx="0">
                  <c:v>972760.39</c:v>
                </c:pt>
                <c:pt idx="1">
                  <c:v>291011.73</c:v>
                </c:pt>
                <c:pt idx="2">
                  <c:v>181883.97</c:v>
                </c:pt>
                <c:pt idx="3">
                  <c:v>171146.13</c:v>
                </c:pt>
                <c:pt idx="4">
                  <c:v>90402.66</c:v>
                </c:pt>
                <c:pt idx="5">
                  <c:v>78421.33</c:v>
                </c:pt>
                <c:pt idx="6">
                  <c:v>71372.97</c:v>
                </c:pt>
                <c:pt idx="7">
                  <c:v>66165.64</c:v>
                </c:pt>
                <c:pt idx="8">
                  <c:v>59304.1</c:v>
                </c:pt>
                <c:pt idx="9">
                  <c:v>49201.79</c:v>
                </c:pt>
                <c:pt idx="10">
                  <c:v>44927.37</c:v>
                </c:pt>
                <c:pt idx="11">
                  <c:v>40000</c:v>
                </c:pt>
                <c:pt idx="12">
                  <c:v>39900</c:v>
                </c:pt>
                <c:pt idx="13">
                  <c:v>39887.879999999997</c:v>
                </c:pt>
                <c:pt idx="14">
                  <c:v>39775</c:v>
                </c:pt>
                <c:pt idx="15">
                  <c:v>38576.870000000003</c:v>
                </c:pt>
                <c:pt idx="16">
                  <c:v>37400</c:v>
                </c:pt>
                <c:pt idx="17">
                  <c:v>37128</c:v>
                </c:pt>
                <c:pt idx="18">
                  <c:v>36220</c:v>
                </c:pt>
                <c:pt idx="19">
                  <c:v>35897.5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2-418C-8365-5662D9BC24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0351680"/>
        <c:axId val="1630332960"/>
      </c:barChart>
      <c:catAx>
        <c:axId val="1630351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630332960"/>
        <c:crosses val="autoZero"/>
        <c:auto val="1"/>
        <c:lblAlgn val="ctr"/>
        <c:lblOffset val="100"/>
        <c:noMultiLvlLbl val="0"/>
      </c:catAx>
      <c:valAx>
        <c:axId val="163033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63035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TOP 20 tegevusalad 3 kuu koond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[1]tegevusalad!$B$1:$B$20</c:f>
              <c:strCache>
                <c:ptCount val="20"/>
                <c:pt idx="0">
                  <c:v>Põhi- ja üldkeskharidus</c:v>
                </c:pt>
                <c:pt idx="1">
                  <c:v>Sport</c:v>
                </c:pt>
                <c:pt idx="2">
                  <c:v>laenude tagasimaksed</c:v>
                </c:pt>
                <c:pt idx="3">
                  <c:v>Avalike alade puhastus</c:v>
                </c:pt>
                <c:pt idx="4">
                  <c:v>Valla- ja linnavalitsus</c:v>
                </c:pt>
                <c:pt idx="5">
                  <c:v>Alusharidus</c:v>
                </c:pt>
                <c:pt idx="6">
                  <c:v>Asendus- ja järelhooldus</c:v>
                </c:pt>
                <c:pt idx="7">
                  <c:v>Elamumajanduse arendamine</c:v>
                </c:pt>
                <c:pt idx="8">
                  <c:v>Noorsootöö ja noortekeskused</c:v>
                </c:pt>
                <c:pt idx="9">
                  <c:v>Eakate sotsiaalhoolekandeasutused</c:v>
                </c:pt>
                <c:pt idx="10">
                  <c:v>Rahvakultuur</c:v>
                </c:pt>
                <c:pt idx="11">
                  <c:v>Koolitoit</c:v>
                </c:pt>
                <c:pt idx="12">
                  <c:v>Muud elamu- ja kommunaalmajanduse tegevus</c:v>
                </c:pt>
                <c:pt idx="13">
                  <c:v>Tänavavalgustus</c:v>
                </c:pt>
                <c:pt idx="14">
                  <c:v>Valitsussektori võla teenindamine</c:v>
                </c:pt>
                <c:pt idx="15">
                  <c:v>Noorte huviharidus ja huvitegevus</c:v>
                </c:pt>
                <c:pt idx="16">
                  <c:v>Koolitransport</c:v>
                </c:pt>
                <c:pt idx="17">
                  <c:v>Eluasemeteenused sotsiaalsetele riskirühmadele</c:v>
                </c:pt>
                <c:pt idx="18">
                  <c:v>Raamatukogud</c:v>
                </c:pt>
                <c:pt idx="19">
                  <c:v>Jäätmekäitlus</c:v>
                </c:pt>
              </c:strCache>
            </c:strRef>
          </c:cat>
          <c:val>
            <c:numRef>
              <c:f>[1]tegevusalad!$C$1:$C$20</c:f>
              <c:numCache>
                <c:formatCode>General</c:formatCode>
                <c:ptCount val="20"/>
                <c:pt idx="0">
                  <c:v>817664.4</c:v>
                </c:pt>
                <c:pt idx="1">
                  <c:v>532798.31999999995</c:v>
                </c:pt>
                <c:pt idx="2">
                  <c:v>400300.42</c:v>
                </c:pt>
                <c:pt idx="3">
                  <c:v>255238.71</c:v>
                </c:pt>
                <c:pt idx="4">
                  <c:v>212060.63</c:v>
                </c:pt>
                <c:pt idx="5">
                  <c:v>207770.5</c:v>
                </c:pt>
                <c:pt idx="6">
                  <c:v>106196.5</c:v>
                </c:pt>
                <c:pt idx="7">
                  <c:v>96179.199999999997</c:v>
                </c:pt>
                <c:pt idx="8">
                  <c:v>88834.33</c:v>
                </c:pt>
                <c:pt idx="9">
                  <c:v>79664.05</c:v>
                </c:pt>
                <c:pt idx="10">
                  <c:v>74808.240000000005</c:v>
                </c:pt>
                <c:pt idx="11">
                  <c:v>71452.72</c:v>
                </c:pt>
                <c:pt idx="12">
                  <c:v>52841.17</c:v>
                </c:pt>
                <c:pt idx="13">
                  <c:v>38266.9</c:v>
                </c:pt>
                <c:pt idx="14">
                  <c:v>37366.82</c:v>
                </c:pt>
                <c:pt idx="15">
                  <c:v>31888.37</c:v>
                </c:pt>
                <c:pt idx="16">
                  <c:v>31789.4</c:v>
                </c:pt>
                <c:pt idx="17">
                  <c:v>30457.81</c:v>
                </c:pt>
                <c:pt idx="18">
                  <c:v>26061.35</c:v>
                </c:pt>
                <c:pt idx="19">
                  <c:v>25913.17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F-4372-854D-85446E14C3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49528128"/>
        <c:axId val="1449499008"/>
      </c:barChart>
      <c:catAx>
        <c:axId val="144952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449499008"/>
        <c:crosses val="autoZero"/>
        <c:auto val="1"/>
        <c:lblAlgn val="ctr"/>
        <c:lblOffset val="100"/>
        <c:noMultiLvlLbl val="0"/>
      </c:catAx>
      <c:valAx>
        <c:axId val="144949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44952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VALDKONNAD 3 KUUD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VALDKONNAD!$B$2:$B$11</c:f>
              <c:strCache>
                <c:ptCount val="10"/>
                <c:pt idx="0">
                  <c:v>HARIDUS</c:v>
                </c:pt>
                <c:pt idx="1">
                  <c:v>VABA AEG, KULTUUR, RELIGIOON</c:v>
                </c:pt>
                <c:pt idx="2">
                  <c:v>laenude tagasimaksed</c:v>
                </c:pt>
                <c:pt idx="3">
                  <c:v>KESKKONNAKAITSE</c:v>
                </c:pt>
                <c:pt idx="4">
                  <c:v>SOTSIAALNE KAITSE</c:v>
                </c:pt>
                <c:pt idx="5">
                  <c:v>ÜLDISED VALITSUSSEKTORI TEENUSED</c:v>
                </c:pt>
                <c:pt idx="6">
                  <c:v>ELAMU-JA KOMMUNAALMAJANDUS</c:v>
                </c:pt>
                <c:pt idx="7">
                  <c:v>MAJANDUS</c:v>
                </c:pt>
                <c:pt idx="8">
                  <c:v>AVALIK KORD</c:v>
                </c:pt>
                <c:pt idx="9">
                  <c:v>TERVISHOID</c:v>
                </c:pt>
              </c:strCache>
            </c:strRef>
          </c:cat>
          <c:val>
            <c:numRef>
              <c:f>VALDKONNAD!$C$2:$C$11</c:f>
              <c:numCache>
                <c:formatCode>#,##0.00</c:formatCode>
                <c:ptCount val="10"/>
                <c:pt idx="0">
                  <c:v>1166676.82</c:v>
                </c:pt>
                <c:pt idx="1">
                  <c:v>760570.96</c:v>
                </c:pt>
                <c:pt idx="2">
                  <c:v>400300.42</c:v>
                </c:pt>
                <c:pt idx="3">
                  <c:v>292389.84000000003</c:v>
                </c:pt>
                <c:pt idx="4">
                  <c:v>259091.20000000001</c:v>
                </c:pt>
                <c:pt idx="5">
                  <c:v>254596.65</c:v>
                </c:pt>
                <c:pt idx="6">
                  <c:v>187652.36</c:v>
                </c:pt>
                <c:pt idx="7">
                  <c:v>22330.080000000002</c:v>
                </c:pt>
                <c:pt idx="8">
                  <c:v>6099.4</c:v>
                </c:pt>
                <c:pt idx="9">
                  <c:v>3447.23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0-44CF-B5B9-EA80567FF4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325055"/>
        <c:axId val="1613312991"/>
      </c:barChart>
      <c:catAx>
        <c:axId val="1613325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613312991"/>
        <c:crosses val="autoZero"/>
        <c:auto val="1"/>
        <c:lblAlgn val="ctr"/>
        <c:lblOffset val="100"/>
        <c:noMultiLvlLbl val="0"/>
      </c:catAx>
      <c:valAx>
        <c:axId val="1613312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61332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193674</xdr:colOff>
      <xdr:row>0</xdr:row>
      <xdr:rowOff>25400</xdr:rowOff>
    </xdr:from>
    <xdr:to>
      <xdr:col>14</xdr:col>
      <xdr:colOff>38099</xdr:colOff>
      <xdr:row>21</xdr:row>
      <xdr:rowOff>22225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17666F4-B6AB-49BC-89D6-935C8A6CF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3</xdr:row>
      <xdr:rowOff>104774</xdr:rowOff>
    </xdr:from>
    <xdr:to>
      <xdr:col>13</xdr:col>
      <xdr:colOff>508000</xdr:colOff>
      <xdr:row>35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B824FE6-CEA7-4872-AF86-A36EE509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</xdr:colOff>
      <xdr:row>0</xdr:row>
      <xdr:rowOff>231775</xdr:rowOff>
    </xdr:from>
    <xdr:to>
      <xdr:col>15</xdr:col>
      <xdr:colOff>6350</xdr:colOff>
      <xdr:row>15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8932C32-843D-44F9-BFB1-1981EE426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ime_roosioja_tyri_ee/Documents/Desktop/2021%20T&#196;ITMINE/makseandmik/koond/koond%203%20kuu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nd 3 kuud"/>
      <sheetName val="asutused"/>
      <sheetName val="tegevusalad"/>
    </sheetNames>
    <sheetDataSet>
      <sheetData sheetId="0"/>
      <sheetData sheetId="1"/>
      <sheetData sheetId="2">
        <row r="1">
          <cell r="B1" t="str">
            <v>Põhi- ja üldkeskharidus</v>
          </cell>
          <cell r="C1">
            <v>817664.4</v>
          </cell>
        </row>
        <row r="2">
          <cell r="B2" t="str">
            <v>Sport</v>
          </cell>
          <cell r="C2">
            <v>532798.31999999995</v>
          </cell>
        </row>
        <row r="3">
          <cell r="B3" t="str">
            <v>laenude tagasimaksed</v>
          </cell>
          <cell r="C3">
            <v>400300.42</v>
          </cell>
        </row>
        <row r="4">
          <cell r="B4" t="str">
            <v>Avalike alade puhastus</v>
          </cell>
          <cell r="C4">
            <v>255238.71</v>
          </cell>
        </row>
        <row r="5">
          <cell r="B5" t="str">
            <v>Valla- ja linnavalitsus</v>
          </cell>
          <cell r="C5">
            <v>212060.63</v>
          </cell>
        </row>
        <row r="6">
          <cell r="B6" t="str">
            <v>Alusharidus</v>
          </cell>
          <cell r="C6">
            <v>207770.5</v>
          </cell>
        </row>
        <row r="7">
          <cell r="B7" t="str">
            <v>Asendus- ja järelhooldus</v>
          </cell>
          <cell r="C7">
            <v>106196.5</v>
          </cell>
        </row>
        <row r="8">
          <cell r="B8" t="str">
            <v>Elamumajanduse arendamine</v>
          </cell>
          <cell r="C8">
            <v>96179.199999999997</v>
          </cell>
        </row>
        <row r="9">
          <cell r="B9" t="str">
            <v>Noorsootöö ja noortekeskused</v>
          </cell>
          <cell r="C9">
            <v>88834.33</v>
          </cell>
        </row>
        <row r="10">
          <cell r="B10" t="str">
            <v>Eakate sotsiaalhoolekandeasutused</v>
          </cell>
          <cell r="C10">
            <v>79664.05</v>
          </cell>
        </row>
        <row r="11">
          <cell r="B11" t="str">
            <v>Rahvakultuur</v>
          </cell>
          <cell r="C11">
            <v>74808.240000000005</v>
          </cell>
        </row>
        <row r="12">
          <cell r="B12" t="str">
            <v>Koolitoit</v>
          </cell>
          <cell r="C12">
            <v>71452.72</v>
          </cell>
        </row>
        <row r="13">
          <cell r="B13" t="str">
            <v>Muud elamu- ja kommunaalmajanduse tegevus</v>
          </cell>
          <cell r="C13">
            <v>52841.17</v>
          </cell>
        </row>
        <row r="14">
          <cell r="B14" t="str">
            <v>Tänavavalgustus</v>
          </cell>
          <cell r="C14">
            <v>38266.9</v>
          </cell>
        </row>
        <row r="15">
          <cell r="B15" t="str">
            <v>Valitsussektori võla teenindamine</v>
          </cell>
          <cell r="C15">
            <v>37366.82</v>
          </cell>
        </row>
        <row r="16">
          <cell r="B16" t="str">
            <v>Noorte huviharidus ja huvitegevus</v>
          </cell>
          <cell r="C16">
            <v>31888.37</v>
          </cell>
        </row>
        <row r="17">
          <cell r="B17" t="str">
            <v>Koolitransport</v>
          </cell>
          <cell r="C17">
            <v>31789.4</v>
          </cell>
        </row>
        <row r="18">
          <cell r="B18" t="str">
            <v>Eluasemeteenused sotsiaalsetele riskirühmadele</v>
          </cell>
          <cell r="C18">
            <v>30457.81</v>
          </cell>
        </row>
        <row r="19">
          <cell r="B19" t="str">
            <v>Raamatukogud</v>
          </cell>
          <cell r="C19">
            <v>26061.35</v>
          </cell>
        </row>
        <row r="20">
          <cell r="B20" t="str">
            <v>Jäätmekäitlus</v>
          </cell>
          <cell r="C20">
            <v>25913.17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0261-A078-46CE-BE67-1E0AEE74F44D}">
  <dimension ref="A1:B386"/>
  <sheetViews>
    <sheetView tabSelected="1" workbookViewId="0">
      <selection activeCell="B6" sqref="B6"/>
    </sheetView>
  </sheetViews>
  <sheetFormatPr defaultRowHeight="15" x14ac:dyDescent="0.25"/>
  <cols>
    <col min="1" max="1" width="27.7109375" customWidth="1"/>
    <col min="2" max="2" width="12.140625" style="1" bestFit="1" customWidth="1"/>
    <col min="257" max="257" width="27.7109375" customWidth="1"/>
    <col min="258" max="258" width="12.140625" bestFit="1" customWidth="1"/>
    <col min="513" max="513" width="27.7109375" customWidth="1"/>
    <col min="514" max="514" width="12.140625" bestFit="1" customWidth="1"/>
    <col min="769" max="769" width="27.7109375" customWidth="1"/>
    <col min="770" max="770" width="12.140625" bestFit="1" customWidth="1"/>
    <col min="1025" max="1025" width="27.7109375" customWidth="1"/>
    <col min="1026" max="1026" width="12.140625" bestFit="1" customWidth="1"/>
    <col min="1281" max="1281" width="27.7109375" customWidth="1"/>
    <col min="1282" max="1282" width="12.140625" bestFit="1" customWidth="1"/>
    <col min="1537" max="1537" width="27.7109375" customWidth="1"/>
    <col min="1538" max="1538" width="12.140625" bestFit="1" customWidth="1"/>
    <col min="1793" max="1793" width="27.7109375" customWidth="1"/>
    <col min="1794" max="1794" width="12.140625" bestFit="1" customWidth="1"/>
    <col min="2049" max="2049" width="27.7109375" customWidth="1"/>
    <col min="2050" max="2050" width="12.140625" bestFit="1" customWidth="1"/>
    <col min="2305" max="2305" width="27.7109375" customWidth="1"/>
    <col min="2306" max="2306" width="12.140625" bestFit="1" customWidth="1"/>
    <col min="2561" max="2561" width="27.7109375" customWidth="1"/>
    <col min="2562" max="2562" width="12.140625" bestFit="1" customWidth="1"/>
    <col min="2817" max="2817" width="27.7109375" customWidth="1"/>
    <col min="2818" max="2818" width="12.140625" bestFit="1" customWidth="1"/>
    <col min="3073" max="3073" width="27.7109375" customWidth="1"/>
    <col min="3074" max="3074" width="12.140625" bestFit="1" customWidth="1"/>
    <col min="3329" max="3329" width="27.7109375" customWidth="1"/>
    <col min="3330" max="3330" width="12.140625" bestFit="1" customWidth="1"/>
    <col min="3585" max="3585" width="27.7109375" customWidth="1"/>
    <col min="3586" max="3586" width="12.140625" bestFit="1" customWidth="1"/>
    <col min="3841" max="3841" width="27.7109375" customWidth="1"/>
    <col min="3842" max="3842" width="12.140625" bestFit="1" customWidth="1"/>
    <col min="4097" max="4097" width="27.7109375" customWidth="1"/>
    <col min="4098" max="4098" width="12.140625" bestFit="1" customWidth="1"/>
    <col min="4353" max="4353" width="27.7109375" customWidth="1"/>
    <col min="4354" max="4354" width="12.140625" bestFit="1" customWidth="1"/>
    <col min="4609" max="4609" width="27.7109375" customWidth="1"/>
    <col min="4610" max="4610" width="12.140625" bestFit="1" customWidth="1"/>
    <col min="4865" max="4865" width="27.7109375" customWidth="1"/>
    <col min="4866" max="4866" width="12.140625" bestFit="1" customWidth="1"/>
    <col min="5121" max="5121" width="27.7109375" customWidth="1"/>
    <col min="5122" max="5122" width="12.140625" bestFit="1" customWidth="1"/>
    <col min="5377" max="5377" width="27.7109375" customWidth="1"/>
    <col min="5378" max="5378" width="12.140625" bestFit="1" customWidth="1"/>
    <col min="5633" max="5633" width="27.7109375" customWidth="1"/>
    <col min="5634" max="5634" width="12.140625" bestFit="1" customWidth="1"/>
    <col min="5889" max="5889" width="27.7109375" customWidth="1"/>
    <col min="5890" max="5890" width="12.140625" bestFit="1" customWidth="1"/>
    <col min="6145" max="6145" width="27.7109375" customWidth="1"/>
    <col min="6146" max="6146" width="12.140625" bestFit="1" customWidth="1"/>
    <col min="6401" max="6401" width="27.7109375" customWidth="1"/>
    <col min="6402" max="6402" width="12.140625" bestFit="1" customWidth="1"/>
    <col min="6657" max="6657" width="27.7109375" customWidth="1"/>
    <col min="6658" max="6658" width="12.140625" bestFit="1" customWidth="1"/>
    <col min="6913" max="6913" width="27.7109375" customWidth="1"/>
    <col min="6914" max="6914" width="12.140625" bestFit="1" customWidth="1"/>
    <col min="7169" max="7169" width="27.7109375" customWidth="1"/>
    <col min="7170" max="7170" width="12.140625" bestFit="1" customWidth="1"/>
    <col min="7425" max="7425" width="27.7109375" customWidth="1"/>
    <col min="7426" max="7426" width="12.140625" bestFit="1" customWidth="1"/>
    <col min="7681" max="7681" width="27.7109375" customWidth="1"/>
    <col min="7682" max="7682" width="12.140625" bestFit="1" customWidth="1"/>
    <col min="7937" max="7937" width="27.7109375" customWidth="1"/>
    <col min="7938" max="7938" width="12.140625" bestFit="1" customWidth="1"/>
    <col min="8193" max="8193" width="27.7109375" customWidth="1"/>
    <col min="8194" max="8194" width="12.140625" bestFit="1" customWidth="1"/>
    <col min="8449" max="8449" width="27.7109375" customWidth="1"/>
    <col min="8450" max="8450" width="12.140625" bestFit="1" customWidth="1"/>
    <col min="8705" max="8705" width="27.7109375" customWidth="1"/>
    <col min="8706" max="8706" width="12.140625" bestFit="1" customWidth="1"/>
    <col min="8961" max="8961" width="27.7109375" customWidth="1"/>
    <col min="8962" max="8962" width="12.140625" bestFit="1" customWidth="1"/>
    <col min="9217" max="9217" width="27.7109375" customWidth="1"/>
    <col min="9218" max="9218" width="12.140625" bestFit="1" customWidth="1"/>
    <col min="9473" max="9473" width="27.7109375" customWidth="1"/>
    <col min="9474" max="9474" width="12.140625" bestFit="1" customWidth="1"/>
    <col min="9729" max="9729" width="27.7109375" customWidth="1"/>
    <col min="9730" max="9730" width="12.140625" bestFit="1" customWidth="1"/>
    <col min="9985" max="9985" width="27.7109375" customWidth="1"/>
    <col min="9986" max="9986" width="12.140625" bestFit="1" customWidth="1"/>
    <col min="10241" max="10241" width="27.7109375" customWidth="1"/>
    <col min="10242" max="10242" width="12.140625" bestFit="1" customWidth="1"/>
    <col min="10497" max="10497" width="27.7109375" customWidth="1"/>
    <col min="10498" max="10498" width="12.140625" bestFit="1" customWidth="1"/>
    <col min="10753" max="10753" width="27.7109375" customWidth="1"/>
    <col min="10754" max="10754" width="12.140625" bestFit="1" customWidth="1"/>
    <col min="11009" max="11009" width="27.7109375" customWidth="1"/>
    <col min="11010" max="11010" width="12.140625" bestFit="1" customWidth="1"/>
    <col min="11265" max="11265" width="27.7109375" customWidth="1"/>
    <col min="11266" max="11266" width="12.140625" bestFit="1" customWidth="1"/>
    <col min="11521" max="11521" width="27.7109375" customWidth="1"/>
    <col min="11522" max="11522" width="12.140625" bestFit="1" customWidth="1"/>
    <col min="11777" max="11777" width="27.7109375" customWidth="1"/>
    <col min="11778" max="11778" width="12.140625" bestFit="1" customWidth="1"/>
    <col min="12033" max="12033" width="27.7109375" customWidth="1"/>
    <col min="12034" max="12034" width="12.140625" bestFit="1" customWidth="1"/>
    <col min="12289" max="12289" width="27.7109375" customWidth="1"/>
    <col min="12290" max="12290" width="12.140625" bestFit="1" customWidth="1"/>
    <col min="12545" max="12545" width="27.7109375" customWidth="1"/>
    <col min="12546" max="12546" width="12.140625" bestFit="1" customWidth="1"/>
    <col min="12801" max="12801" width="27.7109375" customWidth="1"/>
    <col min="12802" max="12802" width="12.140625" bestFit="1" customWidth="1"/>
    <col min="13057" max="13057" width="27.7109375" customWidth="1"/>
    <col min="13058" max="13058" width="12.140625" bestFit="1" customWidth="1"/>
    <col min="13313" max="13313" width="27.7109375" customWidth="1"/>
    <col min="13314" max="13314" width="12.140625" bestFit="1" customWidth="1"/>
    <col min="13569" max="13569" width="27.7109375" customWidth="1"/>
    <col min="13570" max="13570" width="12.140625" bestFit="1" customWidth="1"/>
    <col min="13825" max="13825" width="27.7109375" customWidth="1"/>
    <col min="13826" max="13826" width="12.140625" bestFit="1" customWidth="1"/>
    <col min="14081" max="14081" width="27.7109375" customWidth="1"/>
    <col min="14082" max="14082" width="12.140625" bestFit="1" customWidth="1"/>
    <col min="14337" max="14337" width="27.7109375" customWidth="1"/>
    <col min="14338" max="14338" width="12.140625" bestFit="1" customWidth="1"/>
    <col min="14593" max="14593" width="27.7109375" customWidth="1"/>
    <col min="14594" max="14594" width="12.140625" bestFit="1" customWidth="1"/>
    <col min="14849" max="14849" width="27.7109375" customWidth="1"/>
    <col min="14850" max="14850" width="12.140625" bestFit="1" customWidth="1"/>
    <col min="15105" max="15105" width="27.7109375" customWidth="1"/>
    <col min="15106" max="15106" width="12.140625" bestFit="1" customWidth="1"/>
    <col min="15361" max="15361" width="27.7109375" customWidth="1"/>
    <col min="15362" max="15362" width="12.140625" bestFit="1" customWidth="1"/>
    <col min="15617" max="15617" width="27.7109375" customWidth="1"/>
    <col min="15618" max="15618" width="12.140625" bestFit="1" customWidth="1"/>
    <col min="15873" max="15873" width="27.7109375" customWidth="1"/>
    <col min="15874" max="15874" width="12.140625" bestFit="1" customWidth="1"/>
    <col min="16129" max="16129" width="27.7109375" customWidth="1"/>
    <col min="16130" max="16130" width="12.140625" bestFit="1" customWidth="1"/>
  </cols>
  <sheetData>
    <row r="1" spans="1:2" ht="18.75" x14ac:dyDescent="0.3">
      <c r="A1" s="6" t="s">
        <v>470</v>
      </c>
      <c r="B1" s="6"/>
    </row>
    <row r="2" spans="1:2" x14ac:dyDescent="0.25">
      <c r="A2" t="s">
        <v>34</v>
      </c>
      <c r="B2" s="1">
        <v>972760.39</v>
      </c>
    </row>
    <row r="3" spans="1:2" x14ac:dyDescent="0.25">
      <c r="A3" t="s">
        <v>335</v>
      </c>
      <c r="B3" s="1">
        <v>291011.73</v>
      </c>
    </row>
    <row r="4" spans="1:2" x14ac:dyDescent="0.25">
      <c r="A4" t="s">
        <v>334</v>
      </c>
      <c r="B4" s="1">
        <v>181883.97</v>
      </c>
    </row>
    <row r="5" spans="1:2" x14ac:dyDescent="0.25">
      <c r="A5" t="s">
        <v>174</v>
      </c>
      <c r="B5" s="1">
        <v>171146.13</v>
      </c>
    </row>
    <row r="6" spans="1:2" x14ac:dyDescent="0.25">
      <c r="A6" t="s">
        <v>229</v>
      </c>
      <c r="B6" s="1">
        <v>90402.66</v>
      </c>
    </row>
    <row r="7" spans="1:2" x14ac:dyDescent="0.25">
      <c r="A7" t="s">
        <v>44</v>
      </c>
      <c r="B7" s="1">
        <v>78421.33</v>
      </c>
    </row>
    <row r="8" spans="1:2" x14ac:dyDescent="0.25">
      <c r="A8" t="s">
        <v>214</v>
      </c>
      <c r="B8" s="1">
        <v>71372.97</v>
      </c>
    </row>
    <row r="9" spans="1:2" x14ac:dyDescent="0.25">
      <c r="A9" t="s">
        <v>177</v>
      </c>
      <c r="B9" s="1">
        <v>66165.64</v>
      </c>
    </row>
    <row r="10" spans="1:2" x14ac:dyDescent="0.25">
      <c r="A10" t="s">
        <v>302</v>
      </c>
      <c r="B10" s="1">
        <v>59304.1</v>
      </c>
    </row>
    <row r="11" spans="1:2" x14ac:dyDescent="0.25">
      <c r="A11" t="s">
        <v>66</v>
      </c>
      <c r="B11" s="1">
        <v>49201.79</v>
      </c>
    </row>
    <row r="12" spans="1:2" x14ac:dyDescent="0.25">
      <c r="A12" t="s">
        <v>310</v>
      </c>
      <c r="B12" s="1">
        <v>44927.37</v>
      </c>
    </row>
    <row r="13" spans="1:2" x14ac:dyDescent="0.25">
      <c r="A13" t="s">
        <v>95</v>
      </c>
      <c r="B13" s="1">
        <v>40000</v>
      </c>
    </row>
    <row r="14" spans="1:2" x14ac:dyDescent="0.25">
      <c r="A14" t="s">
        <v>346</v>
      </c>
      <c r="B14" s="1">
        <v>39900</v>
      </c>
    </row>
    <row r="15" spans="1:2" x14ac:dyDescent="0.25">
      <c r="A15" t="s">
        <v>269</v>
      </c>
      <c r="B15" s="1">
        <v>39887.879999999997</v>
      </c>
    </row>
    <row r="16" spans="1:2" x14ac:dyDescent="0.25">
      <c r="A16" t="s">
        <v>273</v>
      </c>
      <c r="B16" s="1">
        <v>39775</v>
      </c>
    </row>
    <row r="17" spans="1:2" x14ac:dyDescent="0.25">
      <c r="A17" t="s">
        <v>125</v>
      </c>
      <c r="B17" s="1">
        <v>38576.870000000003</v>
      </c>
    </row>
    <row r="18" spans="1:2" x14ac:dyDescent="0.25">
      <c r="A18" t="s">
        <v>17</v>
      </c>
      <c r="B18" s="1">
        <v>37400</v>
      </c>
    </row>
    <row r="19" spans="1:2" x14ac:dyDescent="0.25">
      <c r="A19" t="s">
        <v>132</v>
      </c>
      <c r="B19" s="1">
        <v>37128</v>
      </c>
    </row>
    <row r="20" spans="1:2" x14ac:dyDescent="0.25">
      <c r="A20" t="s">
        <v>358</v>
      </c>
      <c r="B20" s="1">
        <v>36220</v>
      </c>
    </row>
    <row r="21" spans="1:2" x14ac:dyDescent="0.25">
      <c r="A21" t="s">
        <v>316</v>
      </c>
      <c r="B21" s="1">
        <v>35897.5</v>
      </c>
    </row>
    <row r="22" spans="1:2" x14ac:dyDescent="0.25">
      <c r="A22" t="s">
        <v>283</v>
      </c>
      <c r="B22" s="1">
        <v>35073.599999999999</v>
      </c>
    </row>
    <row r="23" spans="1:2" x14ac:dyDescent="0.25">
      <c r="A23" t="s">
        <v>233</v>
      </c>
      <c r="B23" s="1">
        <v>30174.66</v>
      </c>
    </row>
    <row r="24" spans="1:2" x14ac:dyDescent="0.25">
      <c r="A24" t="s">
        <v>309</v>
      </c>
      <c r="B24" s="1">
        <v>29849.119999999999</v>
      </c>
    </row>
    <row r="25" spans="1:2" x14ac:dyDescent="0.25">
      <c r="A25" t="s">
        <v>7</v>
      </c>
      <c r="B25" s="1">
        <v>24452.639999999999</v>
      </c>
    </row>
    <row r="26" spans="1:2" x14ac:dyDescent="0.25">
      <c r="A26" t="s">
        <v>38</v>
      </c>
      <c r="B26" s="1">
        <v>22803.200000000001</v>
      </c>
    </row>
    <row r="27" spans="1:2" x14ac:dyDescent="0.25">
      <c r="A27" t="s">
        <v>41</v>
      </c>
      <c r="B27" s="1">
        <v>22184.94</v>
      </c>
    </row>
    <row r="28" spans="1:2" x14ac:dyDescent="0.25">
      <c r="A28" t="s">
        <v>25</v>
      </c>
      <c r="B28" s="1">
        <v>21992.47</v>
      </c>
    </row>
    <row r="29" spans="1:2" x14ac:dyDescent="0.25">
      <c r="A29" t="s">
        <v>171</v>
      </c>
      <c r="B29" s="1">
        <v>19527.099999999999</v>
      </c>
    </row>
    <row r="30" spans="1:2" x14ac:dyDescent="0.25">
      <c r="A30" t="s">
        <v>213</v>
      </c>
      <c r="B30" s="1">
        <v>19475.95</v>
      </c>
    </row>
    <row r="31" spans="1:2" x14ac:dyDescent="0.25">
      <c r="A31" t="s">
        <v>175</v>
      </c>
      <c r="B31" s="1">
        <v>19223.509999999998</v>
      </c>
    </row>
    <row r="32" spans="1:2" x14ac:dyDescent="0.25">
      <c r="A32" t="s">
        <v>136</v>
      </c>
      <c r="B32" s="1">
        <v>18749.060000000001</v>
      </c>
    </row>
    <row r="33" spans="1:2" x14ac:dyDescent="0.25">
      <c r="A33" t="s">
        <v>368</v>
      </c>
      <c r="B33" s="1">
        <v>18269.28</v>
      </c>
    </row>
    <row r="34" spans="1:2" x14ac:dyDescent="0.25">
      <c r="A34" t="s">
        <v>326</v>
      </c>
      <c r="B34" s="1">
        <v>17668.46</v>
      </c>
    </row>
    <row r="35" spans="1:2" x14ac:dyDescent="0.25">
      <c r="A35" t="s">
        <v>181</v>
      </c>
      <c r="B35" s="1">
        <v>17425.16</v>
      </c>
    </row>
    <row r="36" spans="1:2" x14ac:dyDescent="0.25">
      <c r="A36" t="s">
        <v>207</v>
      </c>
      <c r="B36" s="1">
        <v>17032.22</v>
      </c>
    </row>
    <row r="37" spans="1:2" x14ac:dyDescent="0.25">
      <c r="A37" t="s">
        <v>379</v>
      </c>
      <c r="B37" s="1">
        <v>12533.62</v>
      </c>
    </row>
    <row r="38" spans="1:2" x14ac:dyDescent="0.25">
      <c r="A38" t="s">
        <v>20</v>
      </c>
      <c r="B38" s="1">
        <v>11711.16</v>
      </c>
    </row>
    <row r="39" spans="1:2" x14ac:dyDescent="0.25">
      <c r="A39" t="s">
        <v>376</v>
      </c>
      <c r="B39" s="1">
        <v>11200.2</v>
      </c>
    </row>
    <row r="40" spans="1:2" x14ac:dyDescent="0.25">
      <c r="A40" t="s">
        <v>289</v>
      </c>
      <c r="B40" s="1">
        <v>11051.49</v>
      </c>
    </row>
    <row r="41" spans="1:2" x14ac:dyDescent="0.25">
      <c r="A41" t="s">
        <v>21</v>
      </c>
      <c r="B41" s="1">
        <v>11036.4</v>
      </c>
    </row>
    <row r="42" spans="1:2" x14ac:dyDescent="0.25">
      <c r="A42" t="s">
        <v>271</v>
      </c>
      <c r="B42" s="1">
        <v>10759.47</v>
      </c>
    </row>
    <row r="43" spans="1:2" x14ac:dyDescent="0.25">
      <c r="A43" t="s">
        <v>29</v>
      </c>
      <c r="B43" s="1">
        <v>9772.08</v>
      </c>
    </row>
    <row r="44" spans="1:2" x14ac:dyDescent="0.25">
      <c r="A44" t="s">
        <v>247</v>
      </c>
      <c r="B44" s="1">
        <v>9148</v>
      </c>
    </row>
    <row r="45" spans="1:2" x14ac:dyDescent="0.25">
      <c r="A45" t="s">
        <v>373</v>
      </c>
      <c r="B45" s="1">
        <v>9061.27</v>
      </c>
    </row>
    <row r="46" spans="1:2" x14ac:dyDescent="0.25">
      <c r="A46" t="s">
        <v>249</v>
      </c>
      <c r="B46" s="1">
        <v>8751.6</v>
      </c>
    </row>
    <row r="47" spans="1:2" x14ac:dyDescent="0.25">
      <c r="A47" t="s">
        <v>237</v>
      </c>
      <c r="B47" s="1">
        <v>8000</v>
      </c>
    </row>
    <row r="48" spans="1:2" x14ac:dyDescent="0.25">
      <c r="A48" t="s">
        <v>323</v>
      </c>
      <c r="B48" s="1">
        <v>8000</v>
      </c>
    </row>
    <row r="49" spans="1:2" x14ac:dyDescent="0.25">
      <c r="A49" t="s">
        <v>293</v>
      </c>
      <c r="B49" s="1">
        <v>7978.8</v>
      </c>
    </row>
    <row r="50" spans="1:2" x14ac:dyDescent="0.25">
      <c r="A50" t="s">
        <v>88</v>
      </c>
      <c r="B50" s="1">
        <v>7716.59</v>
      </c>
    </row>
    <row r="51" spans="1:2" x14ac:dyDescent="0.25">
      <c r="A51" t="s">
        <v>286</v>
      </c>
      <c r="B51" s="1">
        <v>7001.98</v>
      </c>
    </row>
    <row r="52" spans="1:2" x14ac:dyDescent="0.25">
      <c r="A52" t="s">
        <v>365</v>
      </c>
      <c r="B52" s="1">
        <v>6899.5</v>
      </c>
    </row>
    <row r="53" spans="1:2" x14ac:dyDescent="0.25">
      <c r="A53" t="s">
        <v>121</v>
      </c>
      <c r="B53" s="1">
        <v>6605.77</v>
      </c>
    </row>
    <row r="54" spans="1:2" x14ac:dyDescent="0.25">
      <c r="A54" t="s">
        <v>362</v>
      </c>
      <c r="B54" s="1">
        <v>6581.65</v>
      </c>
    </row>
    <row r="55" spans="1:2" x14ac:dyDescent="0.25">
      <c r="A55" t="s">
        <v>165</v>
      </c>
      <c r="B55" s="1">
        <v>6300</v>
      </c>
    </row>
    <row r="56" spans="1:2" x14ac:dyDescent="0.25">
      <c r="A56" t="s">
        <v>349</v>
      </c>
      <c r="B56" s="1">
        <v>6035.66</v>
      </c>
    </row>
    <row r="57" spans="1:2" x14ac:dyDescent="0.25">
      <c r="A57" t="s">
        <v>100</v>
      </c>
      <c r="B57" s="1">
        <v>6000</v>
      </c>
    </row>
    <row r="58" spans="1:2" x14ac:dyDescent="0.25">
      <c r="A58" t="s">
        <v>148</v>
      </c>
      <c r="B58" s="1">
        <v>5943.72</v>
      </c>
    </row>
    <row r="59" spans="1:2" x14ac:dyDescent="0.25">
      <c r="A59" t="s">
        <v>10</v>
      </c>
      <c r="B59" s="1">
        <v>5900</v>
      </c>
    </row>
    <row r="60" spans="1:2" x14ac:dyDescent="0.25">
      <c r="A60" t="s">
        <v>331</v>
      </c>
      <c r="B60" s="1">
        <v>5847.15</v>
      </c>
    </row>
    <row r="61" spans="1:2" x14ac:dyDescent="0.25">
      <c r="A61" t="s">
        <v>163</v>
      </c>
      <c r="B61" s="1">
        <v>5703.64</v>
      </c>
    </row>
    <row r="62" spans="1:2" x14ac:dyDescent="0.25">
      <c r="A62" t="s">
        <v>78</v>
      </c>
      <c r="B62" s="1">
        <v>5594.4</v>
      </c>
    </row>
    <row r="63" spans="1:2" x14ac:dyDescent="0.25">
      <c r="A63" t="s">
        <v>33</v>
      </c>
      <c r="B63" s="1">
        <v>5573.83</v>
      </c>
    </row>
    <row r="64" spans="1:2" x14ac:dyDescent="0.25">
      <c r="A64" t="s">
        <v>128</v>
      </c>
      <c r="B64" s="1">
        <v>5530</v>
      </c>
    </row>
    <row r="65" spans="1:2" x14ac:dyDescent="0.25">
      <c r="A65" t="s">
        <v>372</v>
      </c>
      <c r="B65" s="1">
        <v>5473.36</v>
      </c>
    </row>
    <row r="66" spans="1:2" x14ac:dyDescent="0.25">
      <c r="A66" t="s">
        <v>256</v>
      </c>
      <c r="B66" s="1">
        <v>5405.91</v>
      </c>
    </row>
    <row r="67" spans="1:2" x14ac:dyDescent="0.25">
      <c r="A67" t="s">
        <v>155</v>
      </c>
      <c r="B67" s="1">
        <v>5170</v>
      </c>
    </row>
    <row r="68" spans="1:2" x14ac:dyDescent="0.25">
      <c r="A68" t="s">
        <v>343</v>
      </c>
      <c r="B68" s="1">
        <v>5148</v>
      </c>
    </row>
    <row r="69" spans="1:2" x14ac:dyDescent="0.25">
      <c r="A69" t="s">
        <v>135</v>
      </c>
      <c r="B69" s="1">
        <v>5071.8500000000004</v>
      </c>
    </row>
    <row r="70" spans="1:2" x14ac:dyDescent="0.25">
      <c r="A70" t="s">
        <v>226</v>
      </c>
      <c r="B70" s="1">
        <v>5000</v>
      </c>
    </row>
    <row r="71" spans="1:2" x14ac:dyDescent="0.25">
      <c r="A71" t="s">
        <v>123</v>
      </c>
      <c r="B71" s="1">
        <v>4800</v>
      </c>
    </row>
    <row r="72" spans="1:2" x14ac:dyDescent="0.25">
      <c r="A72" t="s">
        <v>239</v>
      </c>
      <c r="B72" s="1">
        <v>4794.08</v>
      </c>
    </row>
    <row r="73" spans="1:2" x14ac:dyDescent="0.25">
      <c r="A73" t="s">
        <v>138</v>
      </c>
      <c r="B73" s="1">
        <v>4775.6000000000004</v>
      </c>
    </row>
    <row r="74" spans="1:2" x14ac:dyDescent="0.25">
      <c r="A74" t="s">
        <v>294</v>
      </c>
      <c r="B74" s="1">
        <v>4700</v>
      </c>
    </row>
    <row r="75" spans="1:2" x14ac:dyDescent="0.25">
      <c r="A75" t="s">
        <v>185</v>
      </c>
      <c r="B75" s="1">
        <f>3*1537.81</f>
        <v>4613.43</v>
      </c>
    </row>
    <row r="76" spans="1:2" x14ac:dyDescent="0.25">
      <c r="A76" t="s">
        <v>89</v>
      </c>
      <c r="B76" s="1">
        <v>4363.05</v>
      </c>
    </row>
    <row r="77" spans="1:2" x14ac:dyDescent="0.25">
      <c r="A77" t="s">
        <v>204</v>
      </c>
      <c r="B77" s="1">
        <v>4350</v>
      </c>
    </row>
    <row r="78" spans="1:2" x14ac:dyDescent="0.25">
      <c r="A78" t="s">
        <v>285</v>
      </c>
      <c r="B78" s="1">
        <f>3*1445.84</f>
        <v>4337.5199999999995</v>
      </c>
    </row>
    <row r="79" spans="1:2" x14ac:dyDescent="0.25">
      <c r="A79" t="s">
        <v>84</v>
      </c>
      <c r="B79" s="1">
        <v>4232.2</v>
      </c>
    </row>
    <row r="80" spans="1:2" x14ac:dyDescent="0.25">
      <c r="A80" t="s">
        <v>261</v>
      </c>
      <c r="B80" s="1">
        <v>4211.3999999999996</v>
      </c>
    </row>
    <row r="81" spans="1:2" x14ac:dyDescent="0.25">
      <c r="A81" t="s">
        <v>338</v>
      </c>
      <c r="B81" s="1">
        <v>4200</v>
      </c>
    </row>
    <row r="82" spans="1:2" x14ac:dyDescent="0.25">
      <c r="A82" t="s">
        <v>356</v>
      </c>
      <c r="B82" s="1">
        <v>4155.6000000000004</v>
      </c>
    </row>
    <row r="83" spans="1:2" x14ac:dyDescent="0.25">
      <c r="A83" t="s">
        <v>339</v>
      </c>
      <c r="B83" s="1">
        <v>4036.65</v>
      </c>
    </row>
    <row r="84" spans="1:2" x14ac:dyDescent="0.25">
      <c r="A84" t="s">
        <v>312</v>
      </c>
      <c r="B84" s="1">
        <v>4011.6</v>
      </c>
    </row>
    <row r="85" spans="1:2" x14ac:dyDescent="0.25">
      <c r="A85" t="s">
        <v>225</v>
      </c>
      <c r="B85" s="1">
        <v>4000</v>
      </c>
    </row>
    <row r="86" spans="1:2" x14ac:dyDescent="0.25">
      <c r="A86" t="s">
        <v>67</v>
      </c>
      <c r="B86" s="1">
        <v>3800</v>
      </c>
    </row>
    <row r="87" spans="1:2" x14ac:dyDescent="0.25">
      <c r="A87" t="s">
        <v>352</v>
      </c>
      <c r="B87" s="1">
        <v>3700.98</v>
      </c>
    </row>
    <row r="88" spans="1:2" x14ac:dyDescent="0.25">
      <c r="A88" t="s">
        <v>109</v>
      </c>
      <c r="B88" s="1">
        <v>3600</v>
      </c>
    </row>
    <row r="89" spans="1:2" x14ac:dyDescent="0.25">
      <c r="A89" t="s">
        <v>157</v>
      </c>
      <c r="B89" s="1">
        <v>3600</v>
      </c>
    </row>
    <row r="90" spans="1:2" x14ac:dyDescent="0.25">
      <c r="A90" t="s">
        <v>212</v>
      </c>
      <c r="B90" s="1">
        <v>3500</v>
      </c>
    </row>
    <row r="91" spans="1:2" x14ac:dyDescent="0.25">
      <c r="A91" t="s">
        <v>257</v>
      </c>
      <c r="B91" s="1">
        <v>3407.37</v>
      </c>
    </row>
    <row r="92" spans="1:2" x14ac:dyDescent="0.25">
      <c r="A92" t="s">
        <v>68</v>
      </c>
      <c r="B92" s="1">
        <v>3337.81</v>
      </c>
    </row>
    <row r="93" spans="1:2" x14ac:dyDescent="0.25">
      <c r="A93" t="s">
        <v>199</v>
      </c>
      <c r="B93" s="1">
        <v>3300</v>
      </c>
    </row>
    <row r="94" spans="1:2" x14ac:dyDescent="0.25">
      <c r="A94" t="s">
        <v>308</v>
      </c>
      <c r="B94" s="1">
        <v>3212.55</v>
      </c>
    </row>
    <row r="95" spans="1:2" x14ac:dyDescent="0.25">
      <c r="A95" t="s">
        <v>307</v>
      </c>
      <c r="B95" s="1">
        <v>3200</v>
      </c>
    </row>
    <row r="96" spans="1:2" x14ac:dyDescent="0.25">
      <c r="A96" t="s">
        <v>203</v>
      </c>
      <c r="B96" s="1">
        <v>3180</v>
      </c>
    </row>
    <row r="97" spans="1:2" x14ac:dyDescent="0.25">
      <c r="A97" t="s">
        <v>196</v>
      </c>
      <c r="B97" s="1">
        <v>3120</v>
      </c>
    </row>
    <row r="98" spans="1:2" x14ac:dyDescent="0.25">
      <c r="A98" t="s">
        <v>59</v>
      </c>
      <c r="B98" s="1">
        <v>2985.54</v>
      </c>
    </row>
    <row r="99" spans="1:2" x14ac:dyDescent="0.25">
      <c r="A99" t="s">
        <v>245</v>
      </c>
      <c r="B99" s="1">
        <v>2961.64</v>
      </c>
    </row>
    <row r="100" spans="1:2" x14ac:dyDescent="0.25">
      <c r="A100" t="s">
        <v>180</v>
      </c>
      <c r="B100" s="1">
        <v>2940</v>
      </c>
    </row>
    <row r="101" spans="1:2" x14ac:dyDescent="0.25">
      <c r="A101" t="s">
        <v>195</v>
      </c>
      <c r="B101" s="1">
        <v>2892.97</v>
      </c>
    </row>
    <row r="102" spans="1:2" x14ac:dyDescent="0.25">
      <c r="A102" t="s">
        <v>80</v>
      </c>
      <c r="B102" s="1">
        <v>2737.16</v>
      </c>
    </row>
    <row r="103" spans="1:2" x14ac:dyDescent="0.25">
      <c r="A103" t="s">
        <v>162</v>
      </c>
      <c r="B103" s="1">
        <v>2645.42</v>
      </c>
    </row>
    <row r="104" spans="1:2" x14ac:dyDescent="0.25">
      <c r="A104" t="s">
        <v>108</v>
      </c>
      <c r="B104" s="1">
        <v>2637.6</v>
      </c>
    </row>
    <row r="105" spans="1:2" x14ac:dyDescent="0.25">
      <c r="A105" t="s">
        <v>347</v>
      </c>
      <c r="B105" s="1">
        <v>2634.33</v>
      </c>
    </row>
    <row r="106" spans="1:2" x14ac:dyDescent="0.25">
      <c r="A106" t="s">
        <v>160</v>
      </c>
      <c r="B106" s="1">
        <v>2619.4699999999998</v>
      </c>
    </row>
    <row r="107" spans="1:2" x14ac:dyDescent="0.25">
      <c r="A107" t="s">
        <v>72</v>
      </c>
      <c r="B107" s="1">
        <v>2613</v>
      </c>
    </row>
    <row r="108" spans="1:2" x14ac:dyDescent="0.25">
      <c r="A108" t="s">
        <v>254</v>
      </c>
      <c r="B108" s="1">
        <v>2556.46</v>
      </c>
    </row>
    <row r="109" spans="1:2" x14ac:dyDescent="0.25">
      <c r="A109" t="s">
        <v>359</v>
      </c>
      <c r="B109" s="1">
        <v>2544.5700000000002</v>
      </c>
    </row>
    <row r="110" spans="1:2" x14ac:dyDescent="0.25">
      <c r="A110" t="s">
        <v>98</v>
      </c>
      <c r="B110" s="1">
        <v>2511.9699999999998</v>
      </c>
    </row>
    <row r="111" spans="1:2" x14ac:dyDescent="0.25">
      <c r="A111" t="s">
        <v>263</v>
      </c>
      <c r="B111" s="1">
        <v>2503.62</v>
      </c>
    </row>
    <row r="112" spans="1:2" x14ac:dyDescent="0.25">
      <c r="A112" t="s">
        <v>166</v>
      </c>
      <c r="B112" s="1">
        <v>2497.5</v>
      </c>
    </row>
    <row r="113" spans="1:2" x14ac:dyDescent="0.25">
      <c r="A113" t="s">
        <v>325</v>
      </c>
      <c r="B113" s="1">
        <v>2494.0100000000002</v>
      </c>
    </row>
    <row r="114" spans="1:2" x14ac:dyDescent="0.25">
      <c r="A114" t="s">
        <v>311</v>
      </c>
      <c r="B114" s="1">
        <v>2467.79</v>
      </c>
    </row>
    <row r="115" spans="1:2" x14ac:dyDescent="0.25">
      <c r="A115" t="s">
        <v>37</v>
      </c>
      <c r="B115" s="1">
        <v>2462.4</v>
      </c>
    </row>
    <row r="116" spans="1:2" x14ac:dyDescent="0.25">
      <c r="A116" t="s">
        <v>301</v>
      </c>
      <c r="B116" s="1">
        <v>2458.46</v>
      </c>
    </row>
    <row r="117" spans="1:2" x14ac:dyDescent="0.25">
      <c r="A117" t="s">
        <v>367</v>
      </c>
      <c r="B117" s="1">
        <v>2430.64</v>
      </c>
    </row>
    <row r="118" spans="1:2" x14ac:dyDescent="0.25">
      <c r="A118" t="s">
        <v>182</v>
      </c>
      <c r="B118" s="1">
        <v>2330.92</v>
      </c>
    </row>
    <row r="119" spans="1:2" x14ac:dyDescent="0.25">
      <c r="A119" t="s">
        <v>332</v>
      </c>
      <c r="B119" s="1">
        <v>2322.67</v>
      </c>
    </row>
    <row r="120" spans="1:2" x14ac:dyDescent="0.25">
      <c r="A120" t="s">
        <v>153</v>
      </c>
      <c r="B120" s="1">
        <v>2315</v>
      </c>
    </row>
    <row r="121" spans="1:2" x14ac:dyDescent="0.25">
      <c r="A121" t="s">
        <v>248</v>
      </c>
      <c r="B121" s="1">
        <v>2261.62</v>
      </c>
    </row>
    <row r="122" spans="1:2" x14ac:dyDescent="0.25">
      <c r="A122" t="s">
        <v>216</v>
      </c>
      <c r="B122" s="1">
        <v>2250</v>
      </c>
    </row>
    <row r="123" spans="1:2" x14ac:dyDescent="0.25">
      <c r="A123" t="s">
        <v>106</v>
      </c>
      <c r="B123" s="1">
        <v>2125.15</v>
      </c>
    </row>
    <row r="124" spans="1:2" x14ac:dyDescent="0.25">
      <c r="A124" t="s">
        <v>127</v>
      </c>
      <c r="B124" s="1">
        <v>2109.15</v>
      </c>
    </row>
    <row r="125" spans="1:2" x14ac:dyDescent="0.25">
      <c r="A125" t="s">
        <v>65</v>
      </c>
      <c r="B125" s="1">
        <v>2099.1999999999998</v>
      </c>
    </row>
    <row r="126" spans="1:2" x14ac:dyDescent="0.25">
      <c r="A126" t="s">
        <v>377</v>
      </c>
      <c r="B126" s="1">
        <v>2099</v>
      </c>
    </row>
    <row r="127" spans="1:2" x14ac:dyDescent="0.25">
      <c r="A127" t="s">
        <v>275</v>
      </c>
      <c r="B127" s="1">
        <v>2096.71</v>
      </c>
    </row>
    <row r="128" spans="1:2" x14ac:dyDescent="0.25">
      <c r="A128" t="s">
        <v>304</v>
      </c>
      <c r="B128" s="1">
        <v>2052</v>
      </c>
    </row>
    <row r="129" spans="1:2" x14ac:dyDescent="0.25">
      <c r="A129" t="s">
        <v>236</v>
      </c>
      <c r="B129" s="1">
        <v>2023.33</v>
      </c>
    </row>
    <row r="130" spans="1:2" x14ac:dyDescent="0.25">
      <c r="A130" t="s">
        <v>231</v>
      </c>
      <c r="B130" s="1">
        <v>1943.64</v>
      </c>
    </row>
    <row r="131" spans="1:2" x14ac:dyDescent="0.25">
      <c r="A131" t="s">
        <v>30</v>
      </c>
      <c r="B131" s="1">
        <v>1876.8</v>
      </c>
    </row>
    <row r="132" spans="1:2" x14ac:dyDescent="0.25">
      <c r="A132" t="s">
        <v>361</v>
      </c>
      <c r="B132" s="1">
        <v>1850</v>
      </c>
    </row>
    <row r="133" spans="1:2" x14ac:dyDescent="0.25">
      <c r="A133" t="s">
        <v>110</v>
      </c>
      <c r="B133" s="1">
        <v>1840.66</v>
      </c>
    </row>
    <row r="134" spans="1:2" x14ac:dyDescent="0.25">
      <c r="A134" t="s">
        <v>251</v>
      </c>
      <c r="B134" s="1">
        <f>3*612</f>
        <v>1836</v>
      </c>
    </row>
    <row r="135" spans="1:2" x14ac:dyDescent="0.25">
      <c r="A135" t="s">
        <v>57</v>
      </c>
      <c r="B135" s="1">
        <v>1827.65</v>
      </c>
    </row>
    <row r="136" spans="1:2" x14ac:dyDescent="0.25">
      <c r="A136" t="s">
        <v>262</v>
      </c>
      <c r="B136" s="1">
        <v>1807.99</v>
      </c>
    </row>
    <row r="137" spans="1:2" x14ac:dyDescent="0.25">
      <c r="A137" t="s">
        <v>305</v>
      </c>
      <c r="B137" s="1">
        <v>1800</v>
      </c>
    </row>
    <row r="138" spans="1:2" x14ac:dyDescent="0.25">
      <c r="A138" t="s">
        <v>274</v>
      </c>
      <c r="B138" s="1">
        <v>1777.66</v>
      </c>
    </row>
    <row r="139" spans="1:2" x14ac:dyDescent="0.25">
      <c r="A139" t="s">
        <v>364</v>
      </c>
      <c r="B139" s="1">
        <v>1740</v>
      </c>
    </row>
    <row r="140" spans="1:2" x14ac:dyDescent="0.25">
      <c r="A140" t="s">
        <v>287</v>
      </c>
      <c r="B140" s="1">
        <v>1736.95</v>
      </c>
    </row>
    <row r="141" spans="1:2" x14ac:dyDescent="0.25">
      <c r="A141" t="s">
        <v>115</v>
      </c>
      <c r="B141" s="1">
        <v>1720.72</v>
      </c>
    </row>
    <row r="142" spans="1:2" x14ac:dyDescent="0.25">
      <c r="A142" t="s">
        <v>206</v>
      </c>
      <c r="B142" s="1">
        <v>1700</v>
      </c>
    </row>
    <row r="143" spans="1:2" x14ac:dyDescent="0.25">
      <c r="A143" t="s">
        <v>209</v>
      </c>
      <c r="B143" s="1">
        <v>1700</v>
      </c>
    </row>
    <row r="144" spans="1:2" x14ac:dyDescent="0.25">
      <c r="A144" t="s">
        <v>306</v>
      </c>
      <c r="B144" s="1">
        <v>1695</v>
      </c>
    </row>
    <row r="145" spans="1:2" x14ac:dyDescent="0.25">
      <c r="A145" t="s">
        <v>118</v>
      </c>
      <c r="B145" s="1">
        <v>1691.08</v>
      </c>
    </row>
    <row r="146" spans="1:2" x14ac:dyDescent="0.25">
      <c r="A146" t="s">
        <v>35</v>
      </c>
      <c r="B146" s="1">
        <v>1656.33</v>
      </c>
    </row>
    <row r="147" spans="1:2" x14ac:dyDescent="0.25">
      <c r="A147" t="s">
        <v>26</v>
      </c>
      <c r="B147" s="1">
        <v>1607.8</v>
      </c>
    </row>
    <row r="148" spans="1:2" x14ac:dyDescent="0.25">
      <c r="A148" t="s">
        <v>253</v>
      </c>
      <c r="B148" s="1">
        <v>1578.67</v>
      </c>
    </row>
    <row r="149" spans="1:2" x14ac:dyDescent="0.25">
      <c r="A149" t="s">
        <v>146</v>
      </c>
      <c r="B149" s="1">
        <v>1569.24</v>
      </c>
    </row>
    <row r="150" spans="1:2" x14ac:dyDescent="0.25">
      <c r="A150" t="s">
        <v>56</v>
      </c>
      <c r="B150" s="1">
        <v>1560</v>
      </c>
    </row>
    <row r="151" spans="1:2" x14ac:dyDescent="0.25">
      <c r="A151" t="s">
        <v>47</v>
      </c>
      <c r="B151" s="1">
        <v>1517.7</v>
      </c>
    </row>
    <row r="152" spans="1:2" x14ac:dyDescent="0.25">
      <c r="A152" t="s">
        <v>32</v>
      </c>
      <c r="B152" s="1">
        <v>1500</v>
      </c>
    </row>
    <row r="153" spans="1:2" x14ac:dyDescent="0.25">
      <c r="A153" t="s">
        <v>28</v>
      </c>
      <c r="B153" s="1">
        <v>1452</v>
      </c>
    </row>
    <row r="154" spans="1:2" x14ac:dyDescent="0.25">
      <c r="A154" t="s">
        <v>167</v>
      </c>
      <c r="B154" s="1">
        <f>3*466</f>
        <v>1398</v>
      </c>
    </row>
    <row r="155" spans="1:2" x14ac:dyDescent="0.25">
      <c r="A155" t="s">
        <v>344</v>
      </c>
      <c r="B155" s="1">
        <v>1396.39</v>
      </c>
    </row>
    <row r="156" spans="1:2" x14ac:dyDescent="0.25">
      <c r="A156" t="s">
        <v>270</v>
      </c>
      <c r="B156" s="1">
        <v>1392.27</v>
      </c>
    </row>
    <row r="157" spans="1:2" x14ac:dyDescent="0.25">
      <c r="A157" t="s">
        <v>145</v>
      </c>
      <c r="B157" s="1">
        <v>1346.8</v>
      </c>
    </row>
    <row r="158" spans="1:2" x14ac:dyDescent="0.25">
      <c r="A158" t="s">
        <v>278</v>
      </c>
      <c r="B158" s="1">
        <f>2*660.29</f>
        <v>1320.58</v>
      </c>
    </row>
    <row r="159" spans="1:2" x14ac:dyDescent="0.25">
      <c r="A159" t="s">
        <v>137</v>
      </c>
      <c r="B159" s="1">
        <v>1316</v>
      </c>
    </row>
    <row r="160" spans="1:2" x14ac:dyDescent="0.25">
      <c r="A160" t="s">
        <v>381</v>
      </c>
      <c r="B160" s="1">
        <v>1282.8</v>
      </c>
    </row>
    <row r="161" spans="1:2" x14ac:dyDescent="0.25">
      <c r="A161" t="s">
        <v>43</v>
      </c>
      <c r="B161" s="1">
        <v>1276.81</v>
      </c>
    </row>
    <row r="162" spans="1:2" x14ac:dyDescent="0.25">
      <c r="A162" t="s">
        <v>192</v>
      </c>
      <c r="B162" s="1">
        <v>1260</v>
      </c>
    </row>
    <row r="163" spans="1:2" x14ac:dyDescent="0.25">
      <c r="A163" t="s">
        <v>140</v>
      </c>
      <c r="B163" s="1">
        <v>1250</v>
      </c>
    </row>
    <row r="164" spans="1:2" x14ac:dyDescent="0.25">
      <c r="A164" t="s">
        <v>107</v>
      </c>
      <c r="B164" s="1">
        <v>1246.55</v>
      </c>
    </row>
    <row r="165" spans="1:2" x14ac:dyDescent="0.25">
      <c r="A165" t="s">
        <v>119</v>
      </c>
      <c r="B165" s="1">
        <v>1238.8</v>
      </c>
    </row>
    <row r="166" spans="1:2" x14ac:dyDescent="0.25">
      <c r="A166" t="s">
        <v>6</v>
      </c>
      <c r="B166" s="1">
        <v>1202.9000000000001</v>
      </c>
    </row>
    <row r="167" spans="1:2" x14ac:dyDescent="0.25">
      <c r="A167" t="s">
        <v>378</v>
      </c>
      <c r="B167" s="1">
        <v>1200</v>
      </c>
    </row>
    <row r="168" spans="1:2" x14ac:dyDescent="0.25">
      <c r="A168" t="s">
        <v>366</v>
      </c>
      <c r="B168" s="1">
        <v>1199.8800000000001</v>
      </c>
    </row>
    <row r="169" spans="1:2" x14ac:dyDescent="0.25">
      <c r="A169" t="s">
        <v>222</v>
      </c>
      <c r="B169" s="1">
        <v>1180</v>
      </c>
    </row>
    <row r="170" spans="1:2" x14ac:dyDescent="0.25">
      <c r="A170" t="s">
        <v>48</v>
      </c>
      <c r="B170" s="1">
        <v>1179.43</v>
      </c>
    </row>
    <row r="171" spans="1:2" x14ac:dyDescent="0.25">
      <c r="A171" t="s">
        <v>49</v>
      </c>
      <c r="B171" s="1">
        <v>1170.8699999999999</v>
      </c>
    </row>
    <row r="172" spans="1:2" x14ac:dyDescent="0.25">
      <c r="A172" t="s">
        <v>242</v>
      </c>
      <c r="B172" s="1">
        <v>1161.3399999999999</v>
      </c>
    </row>
    <row r="173" spans="1:2" x14ac:dyDescent="0.25">
      <c r="A173" t="s">
        <v>193</v>
      </c>
      <c r="B173" s="1">
        <v>1161</v>
      </c>
    </row>
    <row r="174" spans="1:2" x14ac:dyDescent="0.25">
      <c r="A174" t="s">
        <v>265</v>
      </c>
      <c r="B174" s="1">
        <f>2*579.05</f>
        <v>1158.0999999999999</v>
      </c>
    </row>
    <row r="175" spans="1:2" x14ac:dyDescent="0.25">
      <c r="A175" t="s">
        <v>23</v>
      </c>
      <c r="B175" s="1">
        <v>1142.47</v>
      </c>
    </row>
    <row r="176" spans="1:2" x14ac:dyDescent="0.25">
      <c r="A176" t="s">
        <v>267</v>
      </c>
      <c r="B176" s="1">
        <f>3*372</f>
        <v>1116</v>
      </c>
    </row>
    <row r="177" spans="1:2" x14ac:dyDescent="0.25">
      <c r="A177" t="s">
        <v>291</v>
      </c>
      <c r="B177" s="1">
        <v>1097.5999999999999</v>
      </c>
    </row>
    <row r="178" spans="1:2" x14ac:dyDescent="0.25">
      <c r="A178" t="s">
        <v>154</v>
      </c>
      <c r="B178" s="1">
        <v>1085.28</v>
      </c>
    </row>
    <row r="179" spans="1:2" x14ac:dyDescent="0.25">
      <c r="A179" t="s">
        <v>86</v>
      </c>
      <c r="B179" s="1">
        <v>1063.93</v>
      </c>
    </row>
    <row r="180" spans="1:2" x14ac:dyDescent="0.25">
      <c r="A180" t="s">
        <v>329</v>
      </c>
      <c r="B180" s="1">
        <v>1029.3399999999999</v>
      </c>
    </row>
    <row r="181" spans="1:2" x14ac:dyDescent="0.25">
      <c r="A181" t="s">
        <v>103</v>
      </c>
      <c r="B181" s="1">
        <v>1026</v>
      </c>
    </row>
    <row r="182" spans="1:2" x14ac:dyDescent="0.25">
      <c r="A182" t="s">
        <v>370</v>
      </c>
      <c r="B182" s="1">
        <v>1002.92</v>
      </c>
    </row>
    <row r="183" spans="1:2" x14ac:dyDescent="0.25">
      <c r="A183" t="s">
        <v>90</v>
      </c>
      <c r="B183" s="1">
        <v>1002</v>
      </c>
    </row>
    <row r="184" spans="1:2" x14ac:dyDescent="0.25">
      <c r="A184" t="s">
        <v>55</v>
      </c>
      <c r="B184" s="1">
        <v>1000</v>
      </c>
    </row>
    <row r="185" spans="1:2" x14ac:dyDescent="0.25">
      <c r="A185" t="s">
        <v>268</v>
      </c>
      <c r="B185" s="1">
        <v>985.2</v>
      </c>
    </row>
    <row r="186" spans="1:2" x14ac:dyDescent="0.25">
      <c r="A186" t="s">
        <v>156</v>
      </c>
      <c r="B186" s="1">
        <v>971.2</v>
      </c>
    </row>
    <row r="187" spans="1:2" x14ac:dyDescent="0.25">
      <c r="A187" t="s">
        <v>93</v>
      </c>
      <c r="B187" s="1">
        <v>964.6</v>
      </c>
    </row>
    <row r="188" spans="1:2" x14ac:dyDescent="0.25">
      <c r="A188" t="s">
        <v>296</v>
      </c>
      <c r="B188" s="1">
        <v>936</v>
      </c>
    </row>
    <row r="189" spans="1:2" x14ac:dyDescent="0.25">
      <c r="A189" t="s">
        <v>224</v>
      </c>
      <c r="B189" s="1">
        <v>920</v>
      </c>
    </row>
    <row r="190" spans="1:2" x14ac:dyDescent="0.25">
      <c r="A190" t="s">
        <v>255</v>
      </c>
      <c r="B190" s="1">
        <v>879.5</v>
      </c>
    </row>
    <row r="191" spans="1:2" x14ac:dyDescent="0.25">
      <c r="A191" t="s">
        <v>27</v>
      </c>
      <c r="B191" s="1">
        <v>875.46</v>
      </c>
    </row>
    <row r="192" spans="1:2" x14ac:dyDescent="0.25">
      <c r="A192" t="s">
        <v>371</v>
      </c>
      <c r="B192" s="1">
        <v>873.67</v>
      </c>
    </row>
    <row r="193" spans="1:2" x14ac:dyDescent="0.25">
      <c r="A193" t="s">
        <v>134</v>
      </c>
      <c r="B193" s="1">
        <v>872.98</v>
      </c>
    </row>
    <row r="194" spans="1:2" x14ac:dyDescent="0.25">
      <c r="A194" t="s">
        <v>36</v>
      </c>
      <c r="B194" s="1">
        <v>869.78</v>
      </c>
    </row>
    <row r="195" spans="1:2" x14ac:dyDescent="0.25">
      <c r="A195" t="s">
        <v>24</v>
      </c>
      <c r="B195" s="1">
        <v>866.37</v>
      </c>
    </row>
    <row r="196" spans="1:2" x14ac:dyDescent="0.25">
      <c r="A196" t="s">
        <v>0</v>
      </c>
      <c r="B196" s="1">
        <v>860</v>
      </c>
    </row>
    <row r="197" spans="1:2" x14ac:dyDescent="0.25">
      <c r="A197" t="s">
        <v>94</v>
      </c>
      <c r="B197" s="1">
        <v>858</v>
      </c>
    </row>
    <row r="198" spans="1:2" x14ac:dyDescent="0.25">
      <c r="A198" t="s">
        <v>240</v>
      </c>
      <c r="B198" s="1">
        <v>838.21</v>
      </c>
    </row>
    <row r="199" spans="1:2" x14ac:dyDescent="0.25">
      <c r="A199" t="s">
        <v>227</v>
      </c>
      <c r="B199" s="1">
        <v>800</v>
      </c>
    </row>
    <row r="200" spans="1:2" x14ac:dyDescent="0.25">
      <c r="A200" t="s">
        <v>357</v>
      </c>
      <c r="B200" s="1">
        <v>800</v>
      </c>
    </row>
    <row r="201" spans="1:2" x14ac:dyDescent="0.25">
      <c r="A201" t="s">
        <v>313</v>
      </c>
      <c r="B201" s="1">
        <v>793.44</v>
      </c>
    </row>
    <row r="202" spans="1:2" x14ac:dyDescent="0.25">
      <c r="A202" t="s">
        <v>282</v>
      </c>
      <c r="B202" s="1">
        <v>781.63</v>
      </c>
    </row>
    <row r="203" spans="1:2" x14ac:dyDescent="0.25">
      <c r="A203" t="s">
        <v>374</v>
      </c>
      <c r="B203" s="1">
        <v>780</v>
      </c>
    </row>
    <row r="204" spans="1:2" x14ac:dyDescent="0.25">
      <c r="A204" t="s">
        <v>179</v>
      </c>
      <c r="B204" s="1">
        <v>766.4</v>
      </c>
    </row>
    <row r="205" spans="1:2" x14ac:dyDescent="0.25">
      <c r="A205" t="s">
        <v>133</v>
      </c>
      <c r="B205" s="1">
        <v>765</v>
      </c>
    </row>
    <row r="206" spans="1:2" x14ac:dyDescent="0.25">
      <c r="A206" t="s">
        <v>40</v>
      </c>
      <c r="B206" s="1">
        <v>762.3</v>
      </c>
    </row>
    <row r="207" spans="1:2" x14ac:dyDescent="0.25">
      <c r="A207" t="s">
        <v>150</v>
      </c>
      <c r="B207" s="1">
        <v>756</v>
      </c>
    </row>
    <row r="208" spans="1:2" x14ac:dyDescent="0.25">
      <c r="A208" t="s">
        <v>318</v>
      </c>
      <c r="B208" s="1">
        <f>3*248.4</f>
        <v>745.2</v>
      </c>
    </row>
    <row r="209" spans="1:2" x14ac:dyDescent="0.25">
      <c r="A209" t="s">
        <v>111</v>
      </c>
      <c r="B209" s="1">
        <v>740.4</v>
      </c>
    </row>
    <row r="210" spans="1:2" x14ac:dyDescent="0.25">
      <c r="A210" t="s">
        <v>351</v>
      </c>
      <c r="B210" s="1">
        <v>736.68</v>
      </c>
    </row>
    <row r="211" spans="1:2" x14ac:dyDescent="0.25">
      <c r="A211" t="s">
        <v>151</v>
      </c>
      <c r="B211" s="1">
        <v>735</v>
      </c>
    </row>
    <row r="212" spans="1:2" x14ac:dyDescent="0.25">
      <c r="A212" t="s">
        <v>230</v>
      </c>
      <c r="B212" s="1">
        <v>730</v>
      </c>
    </row>
    <row r="213" spans="1:2" x14ac:dyDescent="0.25">
      <c r="A213" t="s">
        <v>9</v>
      </c>
      <c r="B213" s="1">
        <f>576.21+150.42</f>
        <v>726.63</v>
      </c>
    </row>
    <row r="214" spans="1:2" x14ac:dyDescent="0.25">
      <c r="A214" t="s">
        <v>298</v>
      </c>
      <c r="B214" s="1">
        <v>725.42</v>
      </c>
    </row>
    <row r="215" spans="1:2" x14ac:dyDescent="0.25">
      <c r="A215" t="s">
        <v>14</v>
      </c>
      <c r="B215" s="1">
        <v>720</v>
      </c>
    </row>
    <row r="216" spans="1:2" x14ac:dyDescent="0.25">
      <c r="A216" t="s">
        <v>292</v>
      </c>
      <c r="B216" s="1">
        <v>720</v>
      </c>
    </row>
    <row r="217" spans="1:2" x14ac:dyDescent="0.25">
      <c r="A217" t="s">
        <v>191</v>
      </c>
      <c r="B217" s="1">
        <v>715.6</v>
      </c>
    </row>
    <row r="218" spans="1:2" x14ac:dyDescent="0.25">
      <c r="A218" t="s">
        <v>324</v>
      </c>
      <c r="B218" s="1">
        <v>711.6</v>
      </c>
    </row>
    <row r="219" spans="1:2" x14ac:dyDescent="0.25">
      <c r="A219" t="s">
        <v>221</v>
      </c>
      <c r="B219" s="1">
        <v>708.5</v>
      </c>
    </row>
    <row r="220" spans="1:2" x14ac:dyDescent="0.25">
      <c r="A220" t="s">
        <v>330</v>
      </c>
      <c r="B220" s="1">
        <v>705.49</v>
      </c>
    </row>
    <row r="221" spans="1:2" x14ac:dyDescent="0.25">
      <c r="A221" t="s">
        <v>232</v>
      </c>
      <c r="B221" s="1">
        <v>696</v>
      </c>
    </row>
    <row r="222" spans="1:2" x14ac:dyDescent="0.25">
      <c r="A222" t="s">
        <v>383</v>
      </c>
      <c r="B222" s="1">
        <v>670</v>
      </c>
    </row>
    <row r="223" spans="1:2" x14ac:dyDescent="0.25">
      <c r="A223" t="s">
        <v>97</v>
      </c>
      <c r="B223" s="1">
        <v>664.68</v>
      </c>
    </row>
    <row r="224" spans="1:2" x14ac:dyDescent="0.25">
      <c r="A224" t="s">
        <v>188</v>
      </c>
      <c r="B224" s="1">
        <v>659.55</v>
      </c>
    </row>
    <row r="225" spans="1:2" x14ac:dyDescent="0.25">
      <c r="A225" t="s">
        <v>83</v>
      </c>
      <c r="B225" s="1">
        <v>653.87</v>
      </c>
    </row>
    <row r="226" spans="1:2" x14ac:dyDescent="0.25">
      <c r="A226" t="s">
        <v>266</v>
      </c>
      <c r="B226" s="1">
        <v>648</v>
      </c>
    </row>
    <row r="227" spans="1:2" x14ac:dyDescent="0.25">
      <c r="A227" t="s">
        <v>259</v>
      </c>
      <c r="B227" s="1">
        <f>3*214.17</f>
        <v>642.51</v>
      </c>
    </row>
    <row r="228" spans="1:2" x14ac:dyDescent="0.25">
      <c r="A228" t="s">
        <v>139</v>
      </c>
      <c r="B228" s="1">
        <v>640</v>
      </c>
    </row>
    <row r="229" spans="1:2" x14ac:dyDescent="0.25">
      <c r="A229" t="s">
        <v>169</v>
      </c>
      <c r="B229" s="1">
        <v>638.20000000000005</v>
      </c>
    </row>
    <row r="230" spans="1:2" x14ac:dyDescent="0.25">
      <c r="A230" t="s">
        <v>238</v>
      </c>
      <c r="B230" s="1">
        <v>609</v>
      </c>
    </row>
    <row r="231" spans="1:2" x14ac:dyDescent="0.25">
      <c r="A231" t="s">
        <v>13</v>
      </c>
      <c r="B231" s="1">
        <v>603.41999999999996</v>
      </c>
    </row>
    <row r="232" spans="1:2" x14ac:dyDescent="0.25">
      <c r="A232" t="s">
        <v>250</v>
      </c>
      <c r="B232" s="1">
        <v>600</v>
      </c>
    </row>
    <row r="233" spans="1:2" x14ac:dyDescent="0.25">
      <c r="A233" t="s">
        <v>112</v>
      </c>
      <c r="B233" s="1">
        <v>597.99</v>
      </c>
    </row>
    <row r="234" spans="1:2" x14ac:dyDescent="0.25">
      <c r="A234" t="s">
        <v>16</v>
      </c>
      <c r="B234" s="1">
        <v>564</v>
      </c>
    </row>
    <row r="235" spans="1:2" x14ac:dyDescent="0.25">
      <c r="A235" t="s">
        <v>186</v>
      </c>
      <c r="B235" s="1">
        <f>3*188</f>
        <v>564</v>
      </c>
    </row>
    <row r="236" spans="1:2" x14ac:dyDescent="0.25">
      <c r="A236" t="s">
        <v>288</v>
      </c>
      <c r="B236" s="1">
        <f>3*188</f>
        <v>564</v>
      </c>
    </row>
    <row r="237" spans="1:2" x14ac:dyDescent="0.25">
      <c r="A237" t="s">
        <v>315</v>
      </c>
      <c r="B237" s="1">
        <v>560</v>
      </c>
    </row>
    <row r="238" spans="1:2" x14ac:dyDescent="0.25">
      <c r="A238" t="s">
        <v>82</v>
      </c>
      <c r="B238" s="1">
        <f>180+360</f>
        <v>540</v>
      </c>
    </row>
    <row r="239" spans="1:2" x14ac:dyDescent="0.25">
      <c r="A239" t="s">
        <v>12</v>
      </c>
      <c r="B239" s="1">
        <v>534.6</v>
      </c>
    </row>
    <row r="240" spans="1:2" x14ac:dyDescent="0.25">
      <c r="A240" t="s">
        <v>340</v>
      </c>
      <c r="B240" s="1">
        <v>531.79999999999995</v>
      </c>
    </row>
    <row r="241" spans="1:2" x14ac:dyDescent="0.25">
      <c r="A241" t="s">
        <v>201</v>
      </c>
      <c r="B241" s="1">
        <v>523.88</v>
      </c>
    </row>
    <row r="242" spans="1:2" x14ac:dyDescent="0.25">
      <c r="A242" t="s">
        <v>22</v>
      </c>
      <c r="B242" s="1">
        <v>519.6</v>
      </c>
    </row>
    <row r="243" spans="1:2" x14ac:dyDescent="0.25">
      <c r="A243" t="s">
        <v>184</v>
      </c>
      <c r="B243" s="1">
        <v>517</v>
      </c>
    </row>
    <row r="244" spans="1:2" x14ac:dyDescent="0.25">
      <c r="A244" t="s">
        <v>363</v>
      </c>
      <c r="B244" s="1">
        <v>511</v>
      </c>
    </row>
    <row r="245" spans="1:2" x14ac:dyDescent="0.25">
      <c r="A245" t="s">
        <v>342</v>
      </c>
      <c r="B245" s="1">
        <f>3*169.49</f>
        <v>508.47</v>
      </c>
    </row>
    <row r="246" spans="1:2" x14ac:dyDescent="0.25">
      <c r="A246" t="s">
        <v>50</v>
      </c>
      <c r="B246" s="1">
        <v>505.19</v>
      </c>
    </row>
    <row r="247" spans="1:2" x14ac:dyDescent="0.25">
      <c r="A247" t="s">
        <v>130</v>
      </c>
      <c r="B247" s="1">
        <v>501</v>
      </c>
    </row>
    <row r="248" spans="1:2" x14ac:dyDescent="0.25">
      <c r="A248" t="s">
        <v>223</v>
      </c>
      <c r="B248" s="1">
        <v>500</v>
      </c>
    </row>
    <row r="249" spans="1:2" x14ac:dyDescent="0.25">
      <c r="A249" t="s">
        <v>228</v>
      </c>
      <c r="B249" s="1">
        <v>500</v>
      </c>
    </row>
    <row r="250" spans="1:2" x14ac:dyDescent="0.25">
      <c r="A250" t="s">
        <v>260</v>
      </c>
      <c r="B250" s="1">
        <v>500</v>
      </c>
    </row>
    <row r="251" spans="1:2" x14ac:dyDescent="0.25">
      <c r="A251" t="s">
        <v>190</v>
      </c>
      <c r="B251" s="1">
        <v>499</v>
      </c>
    </row>
    <row r="252" spans="1:2" x14ac:dyDescent="0.25">
      <c r="A252" t="s">
        <v>87</v>
      </c>
      <c r="B252" s="1">
        <v>495.27</v>
      </c>
    </row>
    <row r="253" spans="1:2" x14ac:dyDescent="0.25">
      <c r="A253" t="s">
        <v>63</v>
      </c>
      <c r="B253" s="1">
        <v>493.02</v>
      </c>
    </row>
    <row r="254" spans="1:2" x14ac:dyDescent="0.25">
      <c r="A254" t="s">
        <v>246</v>
      </c>
      <c r="B254" s="1">
        <v>488.52</v>
      </c>
    </row>
    <row r="255" spans="1:2" x14ac:dyDescent="0.25">
      <c r="A255" t="s">
        <v>149</v>
      </c>
      <c r="B255" s="1">
        <v>481</v>
      </c>
    </row>
    <row r="256" spans="1:2" x14ac:dyDescent="0.25">
      <c r="A256" t="s">
        <v>321</v>
      </c>
      <c r="B256" s="1">
        <v>465.42</v>
      </c>
    </row>
    <row r="257" spans="1:2" x14ac:dyDescent="0.25">
      <c r="A257" t="s">
        <v>147</v>
      </c>
      <c r="B257" s="1">
        <v>459.6</v>
      </c>
    </row>
    <row r="258" spans="1:2" x14ac:dyDescent="0.25">
      <c r="A258" t="s">
        <v>353</v>
      </c>
      <c r="B258" s="1">
        <v>458.7</v>
      </c>
    </row>
    <row r="259" spans="1:2" x14ac:dyDescent="0.25">
      <c r="A259" t="s">
        <v>85</v>
      </c>
      <c r="B259" s="1">
        <v>456.3</v>
      </c>
    </row>
    <row r="260" spans="1:2" x14ac:dyDescent="0.25">
      <c r="A260" t="s">
        <v>76</v>
      </c>
      <c r="B260" s="1">
        <v>450.6</v>
      </c>
    </row>
    <row r="261" spans="1:2" x14ac:dyDescent="0.25">
      <c r="A261" t="s">
        <v>161</v>
      </c>
      <c r="B261" s="1">
        <v>442.48</v>
      </c>
    </row>
    <row r="262" spans="1:2" x14ac:dyDescent="0.25">
      <c r="A262" t="s">
        <v>178</v>
      </c>
      <c r="B262" s="1">
        <v>440</v>
      </c>
    </row>
    <row r="263" spans="1:2" x14ac:dyDescent="0.25">
      <c r="A263" t="s">
        <v>198</v>
      </c>
      <c r="B263" s="1">
        <v>436.97</v>
      </c>
    </row>
    <row r="264" spans="1:2" x14ac:dyDescent="0.25">
      <c r="A264" t="s">
        <v>158</v>
      </c>
      <c r="B264" s="1">
        <v>425.52</v>
      </c>
    </row>
    <row r="265" spans="1:2" x14ac:dyDescent="0.25">
      <c r="A265" t="s">
        <v>129</v>
      </c>
      <c r="B265" s="1">
        <v>420</v>
      </c>
    </row>
    <row r="266" spans="1:2" x14ac:dyDescent="0.25">
      <c r="A266" t="s">
        <v>77</v>
      </c>
      <c r="B266" s="1">
        <v>417.6</v>
      </c>
    </row>
    <row r="267" spans="1:2" x14ac:dyDescent="0.25">
      <c r="A267" t="s">
        <v>336</v>
      </c>
      <c r="B267" s="1">
        <v>417.48</v>
      </c>
    </row>
    <row r="268" spans="1:2" x14ac:dyDescent="0.25">
      <c r="A268" t="s">
        <v>92</v>
      </c>
      <c r="B268" s="1">
        <v>415.73</v>
      </c>
    </row>
    <row r="269" spans="1:2" x14ac:dyDescent="0.25">
      <c r="A269" t="s">
        <v>258</v>
      </c>
      <c r="B269" s="1">
        <v>402.28</v>
      </c>
    </row>
    <row r="270" spans="1:2" x14ac:dyDescent="0.25">
      <c r="A270" t="s">
        <v>52</v>
      </c>
      <c r="B270" s="1">
        <v>400</v>
      </c>
    </row>
    <row r="271" spans="1:2" x14ac:dyDescent="0.25">
      <c r="A271" t="s">
        <v>60</v>
      </c>
      <c r="B271" s="1">
        <v>400</v>
      </c>
    </row>
    <row r="272" spans="1:2" x14ac:dyDescent="0.25">
      <c r="A272" t="s">
        <v>380</v>
      </c>
      <c r="B272" s="1">
        <v>397.03</v>
      </c>
    </row>
    <row r="273" spans="1:2" x14ac:dyDescent="0.25">
      <c r="A273" t="s">
        <v>4</v>
      </c>
      <c r="B273" s="1">
        <f>178.93+216.33</f>
        <v>395.26</v>
      </c>
    </row>
    <row r="274" spans="1:2" x14ac:dyDescent="0.25">
      <c r="A274" t="s">
        <v>2</v>
      </c>
      <c r="B274" s="1">
        <v>394.56</v>
      </c>
    </row>
    <row r="275" spans="1:2" x14ac:dyDescent="0.25">
      <c r="A275" t="s">
        <v>102</v>
      </c>
      <c r="B275" s="1">
        <v>384</v>
      </c>
    </row>
    <row r="276" spans="1:2" x14ac:dyDescent="0.25">
      <c r="A276" t="s">
        <v>5</v>
      </c>
      <c r="B276" s="1">
        <f>178.8+202.8</f>
        <v>381.6</v>
      </c>
    </row>
    <row r="277" spans="1:2" x14ac:dyDescent="0.25">
      <c r="A277" t="s">
        <v>264</v>
      </c>
      <c r="B277" s="1">
        <v>380.11</v>
      </c>
    </row>
    <row r="278" spans="1:2" x14ac:dyDescent="0.25">
      <c r="A278" t="s">
        <v>126</v>
      </c>
      <c r="B278" s="1">
        <v>378</v>
      </c>
    </row>
    <row r="279" spans="1:2" x14ac:dyDescent="0.25">
      <c r="A279" t="s">
        <v>54</v>
      </c>
      <c r="B279" s="1">
        <v>375.03</v>
      </c>
    </row>
    <row r="280" spans="1:2" x14ac:dyDescent="0.25">
      <c r="A280" t="s">
        <v>211</v>
      </c>
      <c r="B280" s="1">
        <v>374</v>
      </c>
    </row>
    <row r="281" spans="1:2" x14ac:dyDescent="0.25">
      <c r="A281" t="s">
        <v>131</v>
      </c>
      <c r="B281" s="1">
        <v>356.91</v>
      </c>
    </row>
    <row r="282" spans="1:2" x14ac:dyDescent="0.25">
      <c r="A282" t="s">
        <v>113</v>
      </c>
      <c r="B282" s="1">
        <v>356.37</v>
      </c>
    </row>
    <row r="283" spans="1:2" x14ac:dyDescent="0.25">
      <c r="A283" t="s">
        <v>81</v>
      </c>
      <c r="B283" s="1">
        <f>3*117.78</f>
        <v>353.34000000000003</v>
      </c>
    </row>
    <row r="284" spans="1:2" x14ac:dyDescent="0.25">
      <c r="A284" t="s">
        <v>202</v>
      </c>
      <c r="B284" s="1">
        <v>350</v>
      </c>
    </row>
    <row r="285" spans="1:2" x14ac:dyDescent="0.25">
      <c r="A285" t="s">
        <v>218</v>
      </c>
      <c r="B285" s="1">
        <v>350</v>
      </c>
    </row>
    <row r="286" spans="1:2" x14ac:dyDescent="0.25">
      <c r="A286" t="s">
        <v>220</v>
      </c>
      <c r="B286" s="1">
        <v>350</v>
      </c>
    </row>
    <row r="287" spans="1:2" x14ac:dyDescent="0.25">
      <c r="A287" t="s">
        <v>46</v>
      </c>
      <c r="B287" s="1">
        <v>349.2</v>
      </c>
    </row>
    <row r="288" spans="1:2" x14ac:dyDescent="0.25">
      <c r="A288" t="s">
        <v>189</v>
      </c>
      <c r="B288" s="1">
        <v>346.32</v>
      </c>
    </row>
    <row r="289" spans="1:2" x14ac:dyDescent="0.25">
      <c r="A289" t="s">
        <v>105</v>
      </c>
      <c r="B289" s="1">
        <v>344.7</v>
      </c>
    </row>
    <row r="290" spans="1:2" x14ac:dyDescent="0.25">
      <c r="A290" t="s">
        <v>333</v>
      </c>
      <c r="B290" s="1">
        <v>339.19</v>
      </c>
    </row>
    <row r="291" spans="1:2" x14ac:dyDescent="0.25">
      <c r="A291" t="s">
        <v>104</v>
      </c>
      <c r="B291" s="1">
        <v>337.55</v>
      </c>
    </row>
    <row r="292" spans="1:2" x14ac:dyDescent="0.25">
      <c r="A292" t="s">
        <v>8</v>
      </c>
      <c r="B292" s="1">
        <v>336</v>
      </c>
    </row>
    <row r="293" spans="1:2" x14ac:dyDescent="0.25">
      <c r="A293" t="s">
        <v>124</v>
      </c>
      <c r="B293" s="1">
        <v>330</v>
      </c>
    </row>
    <row r="294" spans="1:2" x14ac:dyDescent="0.25">
      <c r="A294" t="s">
        <v>152</v>
      </c>
      <c r="B294" s="1">
        <v>327.82</v>
      </c>
    </row>
    <row r="295" spans="1:2" x14ac:dyDescent="0.25">
      <c r="A295" t="s">
        <v>62</v>
      </c>
      <c r="B295" s="1">
        <v>327.55</v>
      </c>
    </row>
    <row r="296" spans="1:2" x14ac:dyDescent="0.25">
      <c r="A296" t="s">
        <v>11</v>
      </c>
      <c r="B296" s="1">
        <v>323.17</v>
      </c>
    </row>
    <row r="297" spans="1:2" x14ac:dyDescent="0.25">
      <c r="A297" t="s">
        <v>272</v>
      </c>
      <c r="B297" s="1">
        <v>316.8</v>
      </c>
    </row>
    <row r="298" spans="1:2" x14ac:dyDescent="0.25">
      <c r="A298" t="s">
        <v>317</v>
      </c>
      <c r="B298" s="1">
        <f>3*104.4</f>
        <v>313.20000000000005</v>
      </c>
    </row>
    <row r="299" spans="1:2" x14ac:dyDescent="0.25">
      <c r="A299" t="s">
        <v>235</v>
      </c>
      <c r="B299" s="1">
        <f>3*102</f>
        <v>306</v>
      </c>
    </row>
    <row r="300" spans="1:2" x14ac:dyDescent="0.25">
      <c r="A300" t="s">
        <v>122</v>
      </c>
      <c r="B300" s="1">
        <v>302.92</v>
      </c>
    </row>
    <row r="301" spans="1:2" x14ac:dyDescent="0.25">
      <c r="A301" t="s">
        <v>194</v>
      </c>
      <c r="B301" s="1">
        <v>300</v>
      </c>
    </row>
    <row r="302" spans="1:2" x14ac:dyDescent="0.25">
      <c r="A302" t="s">
        <v>210</v>
      </c>
      <c r="B302" s="1">
        <v>300</v>
      </c>
    </row>
    <row r="303" spans="1:2" x14ac:dyDescent="0.25">
      <c r="A303" t="s">
        <v>183</v>
      </c>
      <c r="B303" s="1">
        <v>293.72000000000003</v>
      </c>
    </row>
    <row r="304" spans="1:2" x14ac:dyDescent="0.25">
      <c r="A304" t="s">
        <v>303</v>
      </c>
      <c r="B304" s="1">
        <v>292.39</v>
      </c>
    </row>
    <row r="305" spans="1:2" x14ac:dyDescent="0.25">
      <c r="A305" t="s">
        <v>173</v>
      </c>
      <c r="B305" s="1">
        <v>288</v>
      </c>
    </row>
    <row r="306" spans="1:2" x14ac:dyDescent="0.25">
      <c r="A306" t="s">
        <v>319</v>
      </c>
      <c r="B306" s="1">
        <v>282</v>
      </c>
    </row>
    <row r="307" spans="1:2" x14ac:dyDescent="0.25">
      <c r="A307" t="s">
        <v>345</v>
      </c>
      <c r="B307" s="1">
        <v>282</v>
      </c>
    </row>
    <row r="308" spans="1:2" x14ac:dyDescent="0.25">
      <c r="A308" t="s">
        <v>3</v>
      </c>
      <c r="B308" s="1">
        <v>277.2</v>
      </c>
    </row>
    <row r="309" spans="1:2" x14ac:dyDescent="0.25">
      <c r="A309" t="s">
        <v>69</v>
      </c>
      <c r="B309" s="1">
        <v>276</v>
      </c>
    </row>
    <row r="310" spans="1:2" x14ac:dyDescent="0.25">
      <c r="A310" t="s">
        <v>284</v>
      </c>
      <c r="B310" s="1">
        <v>273.35000000000002</v>
      </c>
    </row>
    <row r="311" spans="1:2" x14ac:dyDescent="0.25">
      <c r="A311" t="s">
        <v>295</v>
      </c>
      <c r="B311" s="1">
        <v>265.72000000000003</v>
      </c>
    </row>
    <row r="312" spans="1:2" x14ac:dyDescent="0.25">
      <c r="A312" t="s">
        <v>142</v>
      </c>
      <c r="B312" s="1">
        <v>264.52</v>
      </c>
    </row>
    <row r="313" spans="1:2" x14ac:dyDescent="0.25">
      <c r="A313" t="s">
        <v>369</v>
      </c>
      <c r="B313" s="1">
        <v>264</v>
      </c>
    </row>
    <row r="314" spans="1:2" x14ac:dyDescent="0.25">
      <c r="A314" t="s">
        <v>73</v>
      </c>
      <c r="B314" s="1">
        <v>256</v>
      </c>
    </row>
    <row r="315" spans="1:2" x14ac:dyDescent="0.25">
      <c r="A315" t="s">
        <v>141</v>
      </c>
      <c r="B315" s="1">
        <v>252</v>
      </c>
    </row>
    <row r="316" spans="1:2" x14ac:dyDescent="0.25">
      <c r="A316" t="s">
        <v>168</v>
      </c>
      <c r="B316" s="1">
        <v>250</v>
      </c>
    </row>
    <row r="317" spans="1:2" x14ac:dyDescent="0.25">
      <c r="A317" t="s">
        <v>143</v>
      </c>
      <c r="B317" s="1">
        <v>244.8</v>
      </c>
    </row>
    <row r="318" spans="1:2" x14ac:dyDescent="0.25">
      <c r="A318" t="s">
        <v>114</v>
      </c>
      <c r="B318" s="1">
        <v>240.72</v>
      </c>
    </row>
    <row r="319" spans="1:2" x14ac:dyDescent="0.25">
      <c r="A319" t="s">
        <v>61</v>
      </c>
      <c r="B319" s="1">
        <v>238.38</v>
      </c>
    </row>
    <row r="320" spans="1:2" x14ac:dyDescent="0.25">
      <c r="A320" t="s">
        <v>117</v>
      </c>
      <c r="B320" s="1">
        <v>235.39</v>
      </c>
    </row>
    <row r="321" spans="1:2" x14ac:dyDescent="0.25">
      <c r="A321" t="s">
        <v>170</v>
      </c>
      <c r="B321" s="1">
        <v>233.6</v>
      </c>
    </row>
    <row r="322" spans="1:2" x14ac:dyDescent="0.25">
      <c r="A322" t="s">
        <v>120</v>
      </c>
      <c r="B322" s="1">
        <v>232.7</v>
      </c>
    </row>
    <row r="323" spans="1:2" x14ac:dyDescent="0.25">
      <c r="A323" t="s">
        <v>350</v>
      </c>
      <c r="B323" s="1">
        <f>2*115.32</f>
        <v>230.64</v>
      </c>
    </row>
    <row r="324" spans="1:2" x14ac:dyDescent="0.25">
      <c r="A324" t="s">
        <v>337</v>
      </c>
      <c r="B324" s="1">
        <v>230</v>
      </c>
    </row>
    <row r="325" spans="1:2" x14ac:dyDescent="0.25">
      <c r="A325" t="s">
        <v>208</v>
      </c>
      <c r="B325" s="1">
        <v>225</v>
      </c>
    </row>
    <row r="326" spans="1:2" x14ac:dyDescent="0.25">
      <c r="A326" t="s">
        <v>234</v>
      </c>
      <c r="B326" s="1">
        <v>216</v>
      </c>
    </row>
    <row r="327" spans="1:2" x14ac:dyDescent="0.25">
      <c r="A327" t="s">
        <v>164</v>
      </c>
      <c r="B327" s="1">
        <v>213.6</v>
      </c>
    </row>
    <row r="328" spans="1:2" x14ac:dyDescent="0.25">
      <c r="A328" t="s">
        <v>53</v>
      </c>
      <c r="B328" s="1">
        <v>211.69</v>
      </c>
    </row>
    <row r="329" spans="1:2" x14ac:dyDescent="0.25">
      <c r="A329" t="s">
        <v>279</v>
      </c>
      <c r="B329" s="1">
        <v>210</v>
      </c>
    </row>
    <row r="330" spans="1:2" x14ac:dyDescent="0.25">
      <c r="A330" t="s">
        <v>314</v>
      </c>
      <c r="B330" s="1">
        <v>210</v>
      </c>
    </row>
    <row r="331" spans="1:2" x14ac:dyDescent="0.25">
      <c r="A331" t="s">
        <v>19</v>
      </c>
      <c r="B331" s="1">
        <v>205.81</v>
      </c>
    </row>
    <row r="332" spans="1:2" x14ac:dyDescent="0.25">
      <c r="A332" t="s">
        <v>99</v>
      </c>
      <c r="B332" s="1">
        <v>202.46</v>
      </c>
    </row>
    <row r="333" spans="1:2" x14ac:dyDescent="0.25">
      <c r="A333" t="s">
        <v>51</v>
      </c>
      <c r="B333" s="1">
        <v>200</v>
      </c>
    </row>
    <row r="334" spans="1:2" x14ac:dyDescent="0.25">
      <c r="A334" t="s">
        <v>75</v>
      </c>
      <c r="B334" s="1">
        <v>200</v>
      </c>
    </row>
    <row r="335" spans="1:2" x14ac:dyDescent="0.25">
      <c r="A335" t="s">
        <v>219</v>
      </c>
      <c r="B335" s="1">
        <v>200</v>
      </c>
    </row>
    <row r="336" spans="1:2" x14ac:dyDescent="0.25">
      <c r="A336" t="s">
        <v>299</v>
      </c>
      <c r="B336" s="1">
        <v>200</v>
      </c>
    </row>
    <row r="337" spans="1:2" x14ac:dyDescent="0.25">
      <c r="A337" t="s">
        <v>276</v>
      </c>
      <c r="B337" s="1">
        <v>196.42</v>
      </c>
    </row>
    <row r="338" spans="1:2" x14ac:dyDescent="0.25">
      <c r="A338" t="s">
        <v>18</v>
      </c>
      <c r="B338" s="1">
        <v>180</v>
      </c>
    </row>
    <row r="339" spans="1:2" x14ac:dyDescent="0.25">
      <c r="A339" t="s">
        <v>348</v>
      </c>
      <c r="B339" s="1">
        <v>180</v>
      </c>
    </row>
    <row r="340" spans="1:2" x14ac:dyDescent="0.25">
      <c r="A340" t="s">
        <v>382</v>
      </c>
      <c r="B340" s="1">
        <v>177</v>
      </c>
    </row>
    <row r="341" spans="1:2" x14ac:dyDescent="0.25">
      <c r="A341" t="s">
        <v>64</v>
      </c>
      <c r="B341" s="1">
        <v>170</v>
      </c>
    </row>
    <row r="342" spans="1:2" x14ac:dyDescent="0.25">
      <c r="A342" t="s">
        <v>70</v>
      </c>
      <c r="B342" s="1">
        <v>168.4</v>
      </c>
    </row>
    <row r="343" spans="1:2" x14ac:dyDescent="0.25">
      <c r="A343" t="s">
        <v>200</v>
      </c>
      <c r="B343" s="1">
        <v>166.98</v>
      </c>
    </row>
    <row r="344" spans="1:2" x14ac:dyDescent="0.25">
      <c r="A344" t="s">
        <v>74</v>
      </c>
      <c r="B344" s="1">
        <v>163.01</v>
      </c>
    </row>
    <row r="345" spans="1:2" x14ac:dyDescent="0.25">
      <c r="A345" t="s">
        <v>341</v>
      </c>
      <c r="B345" s="1">
        <v>160</v>
      </c>
    </row>
    <row r="346" spans="1:2" x14ac:dyDescent="0.25">
      <c r="A346" t="s">
        <v>252</v>
      </c>
      <c r="B346" s="1">
        <v>159.80000000000001</v>
      </c>
    </row>
    <row r="347" spans="1:2" x14ac:dyDescent="0.25">
      <c r="A347" t="s">
        <v>355</v>
      </c>
      <c r="B347" s="1">
        <v>153.36000000000001</v>
      </c>
    </row>
    <row r="348" spans="1:2" x14ac:dyDescent="0.25">
      <c r="A348" t="s">
        <v>300</v>
      </c>
      <c r="B348" s="1">
        <v>152.30000000000001</v>
      </c>
    </row>
    <row r="349" spans="1:2" x14ac:dyDescent="0.25">
      <c r="A349" t="s">
        <v>144</v>
      </c>
      <c r="B349" s="1">
        <v>150</v>
      </c>
    </row>
    <row r="350" spans="1:2" x14ac:dyDescent="0.25">
      <c r="A350" t="s">
        <v>217</v>
      </c>
      <c r="B350" s="1">
        <v>150</v>
      </c>
    </row>
    <row r="351" spans="1:2" x14ac:dyDescent="0.25">
      <c r="A351" t="s">
        <v>280</v>
      </c>
      <c r="B351" s="1">
        <v>150</v>
      </c>
    </row>
    <row r="352" spans="1:2" x14ac:dyDescent="0.25">
      <c r="A352" t="s">
        <v>322</v>
      </c>
      <c r="B352" s="1">
        <v>150</v>
      </c>
    </row>
    <row r="353" spans="1:2" x14ac:dyDescent="0.25">
      <c r="A353" t="s">
        <v>205</v>
      </c>
      <c r="B353" s="1">
        <v>148.80000000000001</v>
      </c>
    </row>
    <row r="354" spans="1:2" x14ac:dyDescent="0.25">
      <c r="A354" t="s">
        <v>39</v>
      </c>
      <c r="B354" s="1">
        <v>147.72999999999999</v>
      </c>
    </row>
    <row r="355" spans="1:2" x14ac:dyDescent="0.25">
      <c r="A355" t="s">
        <v>96</v>
      </c>
      <c r="B355" s="1">
        <v>147</v>
      </c>
    </row>
    <row r="356" spans="1:2" x14ac:dyDescent="0.25">
      <c r="A356" t="s">
        <v>1</v>
      </c>
      <c r="B356" s="1">
        <v>145.82</v>
      </c>
    </row>
    <row r="357" spans="1:2" x14ac:dyDescent="0.25">
      <c r="A357" t="s">
        <v>172</v>
      </c>
      <c r="B357" s="1">
        <v>145</v>
      </c>
    </row>
    <row r="358" spans="1:2" x14ac:dyDescent="0.25">
      <c r="A358" t="s">
        <v>176</v>
      </c>
      <c r="B358" s="1">
        <v>144</v>
      </c>
    </row>
    <row r="359" spans="1:2" x14ac:dyDescent="0.25">
      <c r="A359" t="s">
        <v>101</v>
      </c>
      <c r="B359" s="1">
        <v>142</v>
      </c>
    </row>
    <row r="360" spans="1:2" x14ac:dyDescent="0.25">
      <c r="A360" t="s">
        <v>241</v>
      </c>
      <c r="B360" s="1">
        <v>136.36000000000001</v>
      </c>
    </row>
    <row r="361" spans="1:2" x14ac:dyDescent="0.25">
      <c r="A361" t="s">
        <v>91</v>
      </c>
      <c r="B361" s="1">
        <v>135</v>
      </c>
    </row>
    <row r="362" spans="1:2" x14ac:dyDescent="0.25">
      <c r="A362" t="s">
        <v>187</v>
      </c>
      <c r="B362" s="1">
        <v>134</v>
      </c>
    </row>
    <row r="363" spans="1:2" x14ac:dyDescent="0.25">
      <c r="A363" t="s">
        <v>290</v>
      </c>
      <c r="B363" s="1">
        <v>133.68</v>
      </c>
    </row>
    <row r="364" spans="1:2" x14ac:dyDescent="0.25">
      <c r="A364" t="s">
        <v>116</v>
      </c>
      <c r="B364" s="1">
        <v>132</v>
      </c>
    </row>
    <row r="365" spans="1:2" x14ac:dyDescent="0.25">
      <c r="A365" t="s">
        <v>42</v>
      </c>
      <c r="B365" s="1">
        <v>130.80000000000001</v>
      </c>
    </row>
    <row r="366" spans="1:2" x14ac:dyDescent="0.25">
      <c r="A366" t="s">
        <v>354</v>
      </c>
      <c r="B366" s="1">
        <v>129</v>
      </c>
    </row>
    <row r="367" spans="1:2" x14ac:dyDescent="0.25">
      <c r="A367" t="s">
        <v>243</v>
      </c>
      <c r="B367" s="1">
        <v>127.91</v>
      </c>
    </row>
    <row r="368" spans="1:2" x14ac:dyDescent="0.25">
      <c r="A368" t="s">
        <v>31</v>
      </c>
      <c r="B368" s="1">
        <v>120</v>
      </c>
    </row>
    <row r="369" spans="1:2" x14ac:dyDescent="0.25">
      <c r="A369" t="s">
        <v>297</v>
      </c>
      <c r="B369" s="1">
        <v>119.7</v>
      </c>
    </row>
    <row r="370" spans="1:2" x14ac:dyDescent="0.25">
      <c r="A370" t="s">
        <v>15</v>
      </c>
      <c r="B370" s="1">
        <v>118.8</v>
      </c>
    </row>
    <row r="371" spans="1:2" x14ac:dyDescent="0.25">
      <c r="A371" t="s">
        <v>79</v>
      </c>
      <c r="B371" s="1">
        <v>117.6</v>
      </c>
    </row>
    <row r="372" spans="1:2" x14ac:dyDescent="0.25">
      <c r="A372" t="s">
        <v>327</v>
      </c>
      <c r="B372" s="1">
        <v>117</v>
      </c>
    </row>
    <row r="373" spans="1:2" x14ac:dyDescent="0.25">
      <c r="A373" t="s">
        <v>277</v>
      </c>
      <c r="B373" s="1">
        <v>110.98</v>
      </c>
    </row>
    <row r="374" spans="1:2" x14ac:dyDescent="0.25">
      <c r="A374" t="s">
        <v>215</v>
      </c>
      <c r="B374" s="1">
        <v>110</v>
      </c>
    </row>
    <row r="375" spans="1:2" x14ac:dyDescent="0.25">
      <c r="A375" t="s">
        <v>58</v>
      </c>
      <c r="B375" s="1">
        <v>109.78</v>
      </c>
    </row>
    <row r="376" spans="1:2" x14ac:dyDescent="0.25">
      <c r="A376" t="s">
        <v>45</v>
      </c>
      <c r="B376" s="1">
        <v>105.72</v>
      </c>
    </row>
    <row r="377" spans="1:2" x14ac:dyDescent="0.25">
      <c r="A377" t="s">
        <v>244</v>
      </c>
      <c r="B377" s="1">
        <v>104.6</v>
      </c>
    </row>
    <row r="378" spans="1:2" x14ac:dyDescent="0.25">
      <c r="A378" t="s">
        <v>328</v>
      </c>
      <c r="B378" s="1">
        <v>104.4</v>
      </c>
    </row>
    <row r="379" spans="1:2" x14ac:dyDescent="0.25">
      <c r="A379" t="s">
        <v>281</v>
      </c>
      <c r="B379" s="1">
        <v>104.3</v>
      </c>
    </row>
    <row r="380" spans="1:2" x14ac:dyDescent="0.25">
      <c r="A380" t="s">
        <v>197</v>
      </c>
      <c r="B380" s="1">
        <v>100.99</v>
      </c>
    </row>
    <row r="381" spans="1:2" x14ac:dyDescent="0.25">
      <c r="A381" t="s">
        <v>71</v>
      </c>
      <c r="B381" s="1">
        <v>100</v>
      </c>
    </row>
    <row r="382" spans="1:2" x14ac:dyDescent="0.25">
      <c r="A382" t="s">
        <v>159</v>
      </c>
      <c r="B382" s="1">
        <v>100</v>
      </c>
    </row>
    <row r="383" spans="1:2" x14ac:dyDescent="0.25">
      <c r="A383" t="s">
        <v>320</v>
      </c>
      <c r="B383" s="1">
        <v>100</v>
      </c>
    </row>
    <row r="384" spans="1:2" x14ac:dyDescent="0.25">
      <c r="A384" t="s">
        <v>360</v>
      </c>
      <c r="B384" s="1">
        <v>100</v>
      </c>
    </row>
    <row r="385" spans="1:2" x14ac:dyDescent="0.25">
      <c r="A385" t="s">
        <v>375</v>
      </c>
      <c r="B385" s="1">
        <v>100</v>
      </c>
    </row>
    <row r="386" spans="1:2" x14ac:dyDescent="0.25">
      <c r="B386" s="1">
        <f>SUM(B2:B385)</f>
        <v>3353154.9600000037</v>
      </c>
    </row>
  </sheetData>
  <sortState xmlns:xlrd2="http://schemas.microsoft.com/office/spreadsheetml/2017/richdata2" ref="A1:B388">
    <sortCondition descending="1" ref="B1:B388"/>
  </sortState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AB01-B1BD-4B62-B33C-F0D4255036D6}">
  <dimension ref="A1:H48"/>
  <sheetViews>
    <sheetView workbookViewId="0">
      <selection sqref="A1:C1"/>
    </sheetView>
  </sheetViews>
  <sheetFormatPr defaultRowHeight="15" x14ac:dyDescent="0.25"/>
  <cols>
    <col min="1" max="1" width="8.7109375" style="2"/>
    <col min="2" max="2" width="39.85546875" customWidth="1"/>
    <col min="3" max="3" width="12.140625" style="1" bestFit="1" customWidth="1"/>
    <col min="258" max="258" width="39.85546875" customWidth="1"/>
    <col min="259" max="259" width="12.140625" bestFit="1" customWidth="1"/>
    <col min="514" max="514" width="39.85546875" customWidth="1"/>
    <col min="515" max="515" width="12.140625" bestFit="1" customWidth="1"/>
    <col min="770" max="770" width="39.85546875" customWidth="1"/>
    <col min="771" max="771" width="12.140625" bestFit="1" customWidth="1"/>
    <col min="1026" max="1026" width="39.85546875" customWidth="1"/>
    <col min="1027" max="1027" width="12.140625" bestFit="1" customWidth="1"/>
    <col min="1282" max="1282" width="39.85546875" customWidth="1"/>
    <col min="1283" max="1283" width="12.140625" bestFit="1" customWidth="1"/>
    <col min="1538" max="1538" width="39.85546875" customWidth="1"/>
    <col min="1539" max="1539" width="12.140625" bestFit="1" customWidth="1"/>
    <col min="1794" max="1794" width="39.85546875" customWidth="1"/>
    <col min="1795" max="1795" width="12.140625" bestFit="1" customWidth="1"/>
    <col min="2050" max="2050" width="39.85546875" customWidth="1"/>
    <col min="2051" max="2051" width="12.140625" bestFit="1" customWidth="1"/>
    <col min="2306" max="2306" width="39.85546875" customWidth="1"/>
    <col min="2307" max="2307" width="12.140625" bestFit="1" customWidth="1"/>
    <col min="2562" max="2562" width="39.85546875" customWidth="1"/>
    <col min="2563" max="2563" width="12.140625" bestFit="1" customWidth="1"/>
    <col min="2818" max="2818" width="39.85546875" customWidth="1"/>
    <col min="2819" max="2819" width="12.140625" bestFit="1" customWidth="1"/>
    <col min="3074" max="3074" width="39.85546875" customWidth="1"/>
    <col min="3075" max="3075" width="12.140625" bestFit="1" customWidth="1"/>
    <col min="3330" max="3330" width="39.85546875" customWidth="1"/>
    <col min="3331" max="3331" width="12.140625" bestFit="1" customWidth="1"/>
    <col min="3586" max="3586" width="39.85546875" customWidth="1"/>
    <col min="3587" max="3587" width="12.140625" bestFit="1" customWidth="1"/>
    <col min="3842" max="3842" width="39.85546875" customWidth="1"/>
    <col min="3843" max="3843" width="12.140625" bestFit="1" customWidth="1"/>
    <col min="4098" max="4098" width="39.85546875" customWidth="1"/>
    <col min="4099" max="4099" width="12.140625" bestFit="1" customWidth="1"/>
    <col min="4354" max="4354" width="39.85546875" customWidth="1"/>
    <col min="4355" max="4355" width="12.140625" bestFit="1" customWidth="1"/>
    <col min="4610" max="4610" width="39.85546875" customWidth="1"/>
    <col min="4611" max="4611" width="12.140625" bestFit="1" customWidth="1"/>
    <col min="4866" max="4866" width="39.85546875" customWidth="1"/>
    <col min="4867" max="4867" width="12.140625" bestFit="1" customWidth="1"/>
    <col min="5122" max="5122" width="39.85546875" customWidth="1"/>
    <col min="5123" max="5123" width="12.140625" bestFit="1" customWidth="1"/>
    <col min="5378" max="5378" width="39.85546875" customWidth="1"/>
    <col min="5379" max="5379" width="12.140625" bestFit="1" customWidth="1"/>
    <col min="5634" max="5634" width="39.85546875" customWidth="1"/>
    <col min="5635" max="5635" width="12.140625" bestFit="1" customWidth="1"/>
    <col min="5890" max="5890" width="39.85546875" customWidth="1"/>
    <col min="5891" max="5891" width="12.140625" bestFit="1" customWidth="1"/>
    <col min="6146" max="6146" width="39.85546875" customWidth="1"/>
    <col min="6147" max="6147" width="12.140625" bestFit="1" customWidth="1"/>
    <col min="6402" max="6402" width="39.85546875" customWidth="1"/>
    <col min="6403" max="6403" width="12.140625" bestFit="1" customWidth="1"/>
    <col min="6658" max="6658" width="39.85546875" customWidth="1"/>
    <col min="6659" max="6659" width="12.140625" bestFit="1" customWidth="1"/>
    <col min="6914" max="6914" width="39.85546875" customWidth="1"/>
    <col min="6915" max="6915" width="12.140625" bestFit="1" customWidth="1"/>
    <col min="7170" max="7170" width="39.85546875" customWidth="1"/>
    <col min="7171" max="7171" width="12.140625" bestFit="1" customWidth="1"/>
    <col min="7426" max="7426" width="39.85546875" customWidth="1"/>
    <col min="7427" max="7427" width="12.140625" bestFit="1" customWidth="1"/>
    <col min="7682" max="7682" width="39.85546875" customWidth="1"/>
    <col min="7683" max="7683" width="12.140625" bestFit="1" customWidth="1"/>
    <col min="7938" max="7938" width="39.85546875" customWidth="1"/>
    <col min="7939" max="7939" width="12.140625" bestFit="1" customWidth="1"/>
    <col min="8194" max="8194" width="39.85546875" customWidth="1"/>
    <col min="8195" max="8195" width="12.140625" bestFit="1" customWidth="1"/>
    <col min="8450" max="8450" width="39.85546875" customWidth="1"/>
    <col min="8451" max="8451" width="12.140625" bestFit="1" customWidth="1"/>
    <col min="8706" max="8706" width="39.85546875" customWidth="1"/>
    <col min="8707" max="8707" width="12.140625" bestFit="1" customWidth="1"/>
    <col min="8962" max="8962" width="39.85546875" customWidth="1"/>
    <col min="8963" max="8963" width="12.140625" bestFit="1" customWidth="1"/>
    <col min="9218" max="9218" width="39.85546875" customWidth="1"/>
    <col min="9219" max="9219" width="12.140625" bestFit="1" customWidth="1"/>
    <col min="9474" max="9474" width="39.85546875" customWidth="1"/>
    <col min="9475" max="9475" width="12.140625" bestFit="1" customWidth="1"/>
    <col min="9730" max="9730" width="39.85546875" customWidth="1"/>
    <col min="9731" max="9731" width="12.140625" bestFit="1" customWidth="1"/>
    <col min="9986" max="9986" width="39.85546875" customWidth="1"/>
    <col min="9987" max="9987" width="12.140625" bestFit="1" customWidth="1"/>
    <col min="10242" max="10242" width="39.85546875" customWidth="1"/>
    <col min="10243" max="10243" width="12.140625" bestFit="1" customWidth="1"/>
    <col min="10498" max="10498" width="39.85546875" customWidth="1"/>
    <col min="10499" max="10499" width="12.140625" bestFit="1" customWidth="1"/>
    <col min="10754" max="10754" width="39.85546875" customWidth="1"/>
    <col min="10755" max="10755" width="12.140625" bestFit="1" customWidth="1"/>
    <col min="11010" max="11010" width="39.85546875" customWidth="1"/>
    <col min="11011" max="11011" width="12.140625" bestFit="1" customWidth="1"/>
    <col min="11266" max="11266" width="39.85546875" customWidth="1"/>
    <col min="11267" max="11267" width="12.140625" bestFit="1" customWidth="1"/>
    <col min="11522" max="11522" width="39.85546875" customWidth="1"/>
    <col min="11523" max="11523" width="12.140625" bestFit="1" customWidth="1"/>
    <col min="11778" max="11778" width="39.85546875" customWidth="1"/>
    <col min="11779" max="11779" width="12.140625" bestFit="1" customWidth="1"/>
    <col min="12034" max="12034" width="39.85546875" customWidth="1"/>
    <col min="12035" max="12035" width="12.140625" bestFit="1" customWidth="1"/>
    <col min="12290" max="12290" width="39.85546875" customWidth="1"/>
    <col min="12291" max="12291" width="12.140625" bestFit="1" customWidth="1"/>
    <col min="12546" max="12546" width="39.85546875" customWidth="1"/>
    <col min="12547" max="12547" width="12.140625" bestFit="1" customWidth="1"/>
    <col min="12802" max="12802" width="39.85546875" customWidth="1"/>
    <col min="12803" max="12803" width="12.140625" bestFit="1" customWidth="1"/>
    <col min="13058" max="13058" width="39.85546875" customWidth="1"/>
    <col min="13059" max="13059" width="12.140625" bestFit="1" customWidth="1"/>
    <col min="13314" max="13314" width="39.85546875" customWidth="1"/>
    <col min="13315" max="13315" width="12.140625" bestFit="1" customWidth="1"/>
    <col min="13570" max="13570" width="39.85546875" customWidth="1"/>
    <col min="13571" max="13571" width="12.140625" bestFit="1" customWidth="1"/>
    <col min="13826" max="13826" width="39.85546875" customWidth="1"/>
    <col min="13827" max="13827" width="12.140625" bestFit="1" customWidth="1"/>
    <col min="14082" max="14082" width="39.85546875" customWidth="1"/>
    <col min="14083" max="14083" width="12.140625" bestFit="1" customWidth="1"/>
    <col min="14338" max="14338" width="39.85546875" customWidth="1"/>
    <col min="14339" max="14339" width="12.140625" bestFit="1" customWidth="1"/>
    <col min="14594" max="14594" width="39.85546875" customWidth="1"/>
    <col min="14595" max="14595" width="12.140625" bestFit="1" customWidth="1"/>
    <col min="14850" max="14850" width="39.85546875" customWidth="1"/>
    <col min="14851" max="14851" width="12.140625" bestFit="1" customWidth="1"/>
    <col min="15106" max="15106" width="39.85546875" customWidth="1"/>
    <col min="15107" max="15107" width="12.140625" bestFit="1" customWidth="1"/>
    <col min="15362" max="15362" width="39.85546875" customWidth="1"/>
    <col min="15363" max="15363" width="12.140625" bestFit="1" customWidth="1"/>
    <col min="15618" max="15618" width="39.85546875" customWidth="1"/>
    <col min="15619" max="15619" width="12.140625" bestFit="1" customWidth="1"/>
    <col min="15874" max="15874" width="39.85546875" customWidth="1"/>
    <col min="15875" max="15875" width="12.140625" bestFit="1" customWidth="1"/>
    <col min="16130" max="16130" width="39.85546875" customWidth="1"/>
    <col min="16131" max="16131" width="12.140625" bestFit="1" customWidth="1"/>
  </cols>
  <sheetData>
    <row r="1" spans="1:3" ht="18.75" x14ac:dyDescent="0.3">
      <c r="A1" s="6" t="s">
        <v>489</v>
      </c>
      <c r="B1" s="6"/>
      <c r="C1" s="6"/>
    </row>
    <row r="2" spans="1:3" x14ac:dyDescent="0.25">
      <c r="A2" s="2" t="s">
        <v>384</v>
      </c>
      <c r="B2" t="s">
        <v>385</v>
      </c>
      <c r="C2" s="1">
        <v>817664.4</v>
      </c>
    </row>
    <row r="3" spans="1:3" x14ac:dyDescent="0.25">
      <c r="A3" s="2" t="s">
        <v>386</v>
      </c>
      <c r="B3" t="s">
        <v>387</v>
      </c>
      <c r="C3" s="1">
        <v>532798.31999999995</v>
      </c>
    </row>
    <row r="4" spans="1:3" x14ac:dyDescent="0.25">
      <c r="A4" s="2" t="s">
        <v>388</v>
      </c>
      <c r="B4" t="s">
        <v>389</v>
      </c>
      <c r="C4" s="1">
        <v>400300.42</v>
      </c>
    </row>
    <row r="5" spans="1:3" x14ac:dyDescent="0.25">
      <c r="A5" s="2" t="s">
        <v>390</v>
      </c>
      <c r="B5" t="s">
        <v>391</v>
      </c>
      <c r="C5" s="1">
        <v>255238.71</v>
      </c>
    </row>
    <row r="6" spans="1:3" x14ac:dyDescent="0.25">
      <c r="A6" s="2" t="s">
        <v>388</v>
      </c>
      <c r="B6" t="s">
        <v>392</v>
      </c>
      <c r="C6" s="1">
        <f>254807.63-42747</f>
        <v>212060.63</v>
      </c>
    </row>
    <row r="7" spans="1:3" x14ac:dyDescent="0.25">
      <c r="A7" s="2" t="s">
        <v>393</v>
      </c>
      <c r="B7" t="s">
        <v>394</v>
      </c>
      <c r="C7" s="1">
        <v>207770.5</v>
      </c>
    </row>
    <row r="8" spans="1:3" x14ac:dyDescent="0.25">
      <c r="A8" s="2" t="s">
        <v>395</v>
      </c>
      <c r="B8" t="s">
        <v>396</v>
      </c>
      <c r="C8" s="1">
        <v>106196.5</v>
      </c>
    </row>
    <row r="9" spans="1:3" x14ac:dyDescent="0.25">
      <c r="A9" s="2" t="s">
        <v>397</v>
      </c>
      <c r="B9" t="s">
        <v>398</v>
      </c>
      <c r="C9" s="1">
        <v>96179.199999999997</v>
      </c>
    </row>
    <row r="10" spans="1:3" x14ac:dyDescent="0.25">
      <c r="A10" s="2" t="s">
        <v>399</v>
      </c>
      <c r="B10" t="s">
        <v>400</v>
      </c>
      <c r="C10" s="1">
        <v>88834.33</v>
      </c>
    </row>
    <row r="11" spans="1:3" x14ac:dyDescent="0.25">
      <c r="A11" s="2" t="s">
        <v>401</v>
      </c>
      <c r="B11" t="s">
        <v>402</v>
      </c>
      <c r="C11" s="1">
        <v>79664.05</v>
      </c>
    </row>
    <row r="12" spans="1:3" x14ac:dyDescent="0.25">
      <c r="A12" s="2" t="s">
        <v>403</v>
      </c>
      <c r="B12" t="s">
        <v>404</v>
      </c>
      <c r="C12" s="1">
        <v>74808.240000000005</v>
      </c>
    </row>
    <row r="13" spans="1:3" x14ac:dyDescent="0.25">
      <c r="A13" s="2" t="s">
        <v>405</v>
      </c>
      <c r="B13" t="s">
        <v>406</v>
      </c>
      <c r="C13" s="1">
        <v>71452.72</v>
      </c>
    </row>
    <row r="14" spans="1:3" x14ac:dyDescent="0.25">
      <c r="A14" s="2" t="s">
        <v>407</v>
      </c>
      <c r="B14" t="s">
        <v>408</v>
      </c>
      <c r="C14" s="1">
        <v>52841.17</v>
      </c>
    </row>
    <row r="15" spans="1:3" x14ac:dyDescent="0.25">
      <c r="A15" s="2" t="s">
        <v>409</v>
      </c>
      <c r="B15" t="s">
        <v>410</v>
      </c>
      <c r="C15" s="1">
        <v>38266.9</v>
      </c>
    </row>
    <row r="16" spans="1:3" x14ac:dyDescent="0.25">
      <c r="A16" s="2" t="s">
        <v>411</v>
      </c>
      <c r="B16" t="s">
        <v>412</v>
      </c>
      <c r="C16" s="1">
        <v>37366.82</v>
      </c>
    </row>
    <row r="17" spans="1:8" x14ac:dyDescent="0.25">
      <c r="A17" s="2" t="s">
        <v>413</v>
      </c>
      <c r="B17" t="s">
        <v>414</v>
      </c>
      <c r="C17" s="1">
        <v>31888.37</v>
      </c>
    </row>
    <row r="18" spans="1:8" x14ac:dyDescent="0.25">
      <c r="A18" s="2" t="s">
        <v>415</v>
      </c>
      <c r="B18" t="s">
        <v>416</v>
      </c>
      <c r="C18" s="1">
        <v>31789.4</v>
      </c>
    </row>
    <row r="19" spans="1:8" x14ac:dyDescent="0.25">
      <c r="A19" s="2" t="s">
        <v>417</v>
      </c>
      <c r="B19" t="s">
        <v>418</v>
      </c>
      <c r="C19" s="1">
        <v>30457.81</v>
      </c>
    </row>
    <row r="20" spans="1:8" x14ac:dyDescent="0.25">
      <c r="A20" s="2" t="s">
        <v>419</v>
      </c>
      <c r="B20" t="s">
        <v>420</v>
      </c>
      <c r="C20" s="1">
        <v>26061.35</v>
      </c>
    </row>
    <row r="21" spans="1:8" x14ac:dyDescent="0.25">
      <c r="A21" s="2" t="s">
        <v>421</v>
      </c>
      <c r="B21" t="s">
        <v>422</v>
      </c>
      <c r="C21" s="1">
        <v>25913.17</v>
      </c>
    </row>
    <row r="22" spans="1:8" x14ac:dyDescent="0.25">
      <c r="A22" s="2" t="s">
        <v>423</v>
      </c>
      <c r="B22" t="s">
        <v>424</v>
      </c>
      <c r="C22" s="1">
        <v>20575.650000000001</v>
      </c>
    </row>
    <row r="23" spans="1:8" x14ac:dyDescent="0.25">
      <c r="A23" s="2" t="s">
        <v>425</v>
      </c>
      <c r="B23" t="s">
        <v>426</v>
      </c>
      <c r="C23" s="1">
        <v>17275.22</v>
      </c>
    </row>
    <row r="24" spans="1:8" x14ac:dyDescent="0.25">
      <c r="A24" s="2" t="s">
        <v>427</v>
      </c>
      <c r="B24" t="s">
        <v>428</v>
      </c>
      <c r="C24" s="1">
        <v>16625.97</v>
      </c>
      <c r="H24" s="1"/>
    </row>
    <row r="25" spans="1:8" x14ac:dyDescent="0.25">
      <c r="A25" s="2" t="s">
        <v>429</v>
      </c>
      <c r="B25" t="s">
        <v>430</v>
      </c>
      <c r="C25" s="1">
        <v>11302</v>
      </c>
    </row>
    <row r="26" spans="1:8" x14ac:dyDescent="0.25">
      <c r="A26" s="2" t="s">
        <v>431</v>
      </c>
      <c r="B26" t="s">
        <v>432</v>
      </c>
      <c r="C26" s="1">
        <v>11258.32</v>
      </c>
    </row>
    <row r="27" spans="1:8" x14ac:dyDescent="0.25">
      <c r="A27" s="2" t="s">
        <v>433</v>
      </c>
      <c r="B27" t="s">
        <v>434</v>
      </c>
      <c r="C27" s="1">
        <v>11237.96</v>
      </c>
    </row>
    <row r="28" spans="1:8" x14ac:dyDescent="0.25">
      <c r="A28" s="2" t="s">
        <v>435</v>
      </c>
      <c r="B28" t="s">
        <v>436</v>
      </c>
      <c r="C28" s="1">
        <v>9821.76</v>
      </c>
    </row>
    <row r="29" spans="1:8" x14ac:dyDescent="0.25">
      <c r="A29" s="2" t="s">
        <v>437</v>
      </c>
      <c r="B29" t="s">
        <v>438</v>
      </c>
      <c r="C29" s="1">
        <v>6546.17</v>
      </c>
    </row>
    <row r="30" spans="1:8" x14ac:dyDescent="0.25">
      <c r="A30" s="2" t="s">
        <v>439</v>
      </c>
      <c r="B30" t="s">
        <v>440</v>
      </c>
      <c r="C30" s="1">
        <v>6099.4</v>
      </c>
    </row>
    <row r="31" spans="1:8" x14ac:dyDescent="0.25">
      <c r="A31" s="2" t="s">
        <v>441</v>
      </c>
      <c r="B31" t="s">
        <v>442</v>
      </c>
      <c r="C31" s="1">
        <v>5861.07</v>
      </c>
    </row>
    <row r="32" spans="1:8" x14ac:dyDescent="0.25">
      <c r="A32" s="2" t="s">
        <v>443</v>
      </c>
      <c r="B32" t="s">
        <v>444</v>
      </c>
      <c r="C32" s="1">
        <v>5062.1000000000004</v>
      </c>
    </row>
    <row r="33" spans="1:3" x14ac:dyDescent="0.25">
      <c r="A33" s="2" t="s">
        <v>445</v>
      </c>
      <c r="B33" t="s">
        <v>446</v>
      </c>
      <c r="C33" s="1">
        <v>3169</v>
      </c>
    </row>
    <row r="34" spans="1:3" x14ac:dyDescent="0.25">
      <c r="A34" s="2" t="s">
        <v>447</v>
      </c>
      <c r="B34" t="s">
        <v>448</v>
      </c>
      <c r="C34" s="1">
        <v>2544.5700000000002</v>
      </c>
    </row>
    <row r="35" spans="1:3" x14ac:dyDescent="0.25">
      <c r="A35" s="2" t="s">
        <v>449</v>
      </c>
      <c r="B35" t="s">
        <v>450</v>
      </c>
      <c r="C35" s="1">
        <v>1665.2</v>
      </c>
    </row>
    <row r="36" spans="1:3" x14ac:dyDescent="0.25">
      <c r="A36" s="3" t="s">
        <v>451</v>
      </c>
      <c r="B36" s="4" t="s">
        <v>452</v>
      </c>
      <c r="C36" s="1">
        <v>1250</v>
      </c>
    </row>
    <row r="37" spans="1:3" x14ac:dyDescent="0.25">
      <c r="A37" s="2" t="s">
        <v>453</v>
      </c>
      <c r="B37" t="s">
        <v>454</v>
      </c>
      <c r="C37" s="1">
        <v>1150.8</v>
      </c>
    </row>
    <row r="38" spans="1:3" x14ac:dyDescent="0.25">
      <c r="A38" t="s">
        <v>455</v>
      </c>
      <c r="B38" t="s">
        <v>456</v>
      </c>
      <c r="C38" s="1">
        <v>919.07</v>
      </c>
    </row>
    <row r="39" spans="1:3" x14ac:dyDescent="0.25">
      <c r="A39" s="2" t="s">
        <v>457</v>
      </c>
      <c r="B39" t="s">
        <v>458</v>
      </c>
      <c r="C39" s="1">
        <v>902.66</v>
      </c>
    </row>
    <row r="40" spans="1:3" x14ac:dyDescent="0.25">
      <c r="A40" s="3">
        <v>10702</v>
      </c>
      <c r="B40" s="4" t="s">
        <v>459</v>
      </c>
      <c r="C40" s="1">
        <v>800</v>
      </c>
    </row>
    <row r="41" spans="1:3" x14ac:dyDescent="0.25">
      <c r="A41" s="2" t="s">
        <v>460</v>
      </c>
      <c r="B41" t="s">
        <v>461</v>
      </c>
      <c r="C41" s="1">
        <v>365.09</v>
      </c>
    </row>
    <row r="42" spans="1:3" x14ac:dyDescent="0.25">
      <c r="A42" s="2" t="s">
        <v>462</v>
      </c>
      <c r="B42" t="s">
        <v>463</v>
      </c>
      <c r="C42" s="1">
        <v>335</v>
      </c>
    </row>
    <row r="43" spans="1:3" x14ac:dyDescent="0.25">
      <c r="A43" s="3" t="s">
        <v>464</v>
      </c>
      <c r="B43" s="4" t="s">
        <v>465</v>
      </c>
      <c r="C43" s="1">
        <v>330</v>
      </c>
    </row>
    <row r="44" spans="1:3" x14ac:dyDescent="0.25">
      <c r="A44" s="3">
        <v>10701</v>
      </c>
      <c r="B44" s="4" t="s">
        <v>466</v>
      </c>
      <c r="C44" s="1">
        <v>222.53</v>
      </c>
    </row>
    <row r="45" spans="1:3" x14ac:dyDescent="0.25">
      <c r="A45" s="2">
        <v>10900</v>
      </c>
      <c r="B45" t="s">
        <v>467</v>
      </c>
      <c r="C45" s="1">
        <v>152.15</v>
      </c>
    </row>
    <row r="46" spans="1:3" x14ac:dyDescent="0.25">
      <c r="A46" s="2" t="s">
        <v>468</v>
      </c>
      <c r="B46" t="s">
        <v>469</v>
      </c>
      <c r="C46" s="1">
        <v>130.26</v>
      </c>
    </row>
    <row r="47" spans="1:3" x14ac:dyDescent="0.25">
      <c r="A47" s="3"/>
      <c r="B47" s="4"/>
    </row>
    <row r="48" spans="1:3" x14ac:dyDescent="0.25">
      <c r="C48" s="1">
        <f>SUM(C2:C46)</f>
        <v>3353154.959999999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C06E2-B8ED-4E42-B197-CA84F1D53B47}">
  <dimension ref="A1:D12"/>
  <sheetViews>
    <sheetView workbookViewId="0">
      <selection activeCell="D12" sqref="D12"/>
    </sheetView>
  </sheetViews>
  <sheetFormatPr defaultRowHeight="15" x14ac:dyDescent="0.25"/>
  <cols>
    <col min="2" max="2" width="34.7109375" customWidth="1"/>
    <col min="3" max="3" width="11.85546875" style="1" bestFit="1" customWidth="1"/>
    <col min="4" max="4" width="8.7109375" style="1"/>
  </cols>
  <sheetData>
    <row r="1" spans="1:4" ht="18.75" x14ac:dyDescent="0.3">
      <c r="A1" s="6" t="s">
        <v>488</v>
      </c>
      <c r="B1" s="7"/>
      <c r="C1" s="7"/>
    </row>
    <row r="2" spans="1:4" x14ac:dyDescent="0.25">
      <c r="A2" s="5" t="s">
        <v>479</v>
      </c>
      <c r="B2" t="s">
        <v>484</v>
      </c>
      <c r="C2" s="1">
        <v>1166676.82</v>
      </c>
      <c r="D2" s="1">
        <f>+C2/C12*100</f>
        <v>34.793406028571972</v>
      </c>
    </row>
    <row r="3" spans="1:4" x14ac:dyDescent="0.25">
      <c r="A3" s="5" t="s">
        <v>478</v>
      </c>
      <c r="B3" t="s">
        <v>483</v>
      </c>
      <c r="C3" s="1">
        <v>760570.96</v>
      </c>
      <c r="D3" s="1">
        <f>+C3/C12*100</f>
        <v>22.682249078044396</v>
      </c>
    </row>
    <row r="4" spans="1:4" x14ac:dyDescent="0.25">
      <c r="A4" s="5"/>
      <c r="B4" t="s">
        <v>389</v>
      </c>
      <c r="C4" s="1">
        <v>400300.42</v>
      </c>
      <c r="D4" s="1">
        <f>+C4/C12*100</f>
        <v>11.938023287775522</v>
      </c>
    </row>
    <row r="5" spans="1:4" x14ac:dyDescent="0.25">
      <c r="A5" s="5" t="s">
        <v>475</v>
      </c>
      <c r="B5" t="s">
        <v>480</v>
      </c>
      <c r="C5" s="1">
        <v>292389.84000000003</v>
      </c>
      <c r="D5" s="1">
        <f>+C5/C12*100</f>
        <v>8.719842759667749</v>
      </c>
    </row>
    <row r="6" spans="1:4" x14ac:dyDescent="0.25">
      <c r="A6" s="2">
        <v>10</v>
      </c>
      <c r="B6" t="s">
        <v>485</v>
      </c>
      <c r="C6" s="1">
        <v>259091.20000000001</v>
      </c>
      <c r="D6" s="1">
        <f>+C6/C12*100</f>
        <v>7.7267887434584885</v>
      </c>
    </row>
    <row r="7" spans="1:4" x14ac:dyDescent="0.25">
      <c r="A7" s="5" t="s">
        <v>471</v>
      </c>
      <c r="B7" t="s">
        <v>472</v>
      </c>
      <c r="C7" s="1">
        <v>254596.65</v>
      </c>
      <c r="D7" s="1">
        <f>+C7/C12*100</f>
        <v>7.5927493073567938</v>
      </c>
    </row>
    <row r="8" spans="1:4" x14ac:dyDescent="0.25">
      <c r="A8" s="5" t="s">
        <v>476</v>
      </c>
      <c r="B8" t="s">
        <v>481</v>
      </c>
      <c r="C8" s="1">
        <v>187652.36</v>
      </c>
      <c r="D8" s="1">
        <f>+C8/C12*100</f>
        <v>5.5962925137226582</v>
      </c>
    </row>
    <row r="9" spans="1:4" x14ac:dyDescent="0.25">
      <c r="A9" s="5" t="s">
        <v>486</v>
      </c>
      <c r="B9" t="s">
        <v>487</v>
      </c>
      <c r="C9" s="1">
        <v>22330.080000000002</v>
      </c>
      <c r="D9" s="1">
        <f>+C9/C12*100</f>
        <v>0.6659423816190112</v>
      </c>
    </row>
    <row r="10" spans="1:4" x14ac:dyDescent="0.25">
      <c r="A10" s="5" t="s">
        <v>473</v>
      </c>
      <c r="B10" t="s">
        <v>474</v>
      </c>
      <c r="C10" s="1">
        <v>6099.4</v>
      </c>
      <c r="D10" s="1">
        <f>+C10/C12*100</f>
        <v>0.18190033185940202</v>
      </c>
    </row>
    <row r="11" spans="1:4" x14ac:dyDescent="0.25">
      <c r="A11" s="5" t="s">
        <v>477</v>
      </c>
      <c r="B11" t="s">
        <v>482</v>
      </c>
      <c r="C11" s="1">
        <v>3447.23</v>
      </c>
      <c r="D11" s="1">
        <f>+C11/C12*100</f>
        <v>0.10280556792400672</v>
      </c>
    </row>
    <row r="12" spans="1:4" x14ac:dyDescent="0.25">
      <c r="C12" s="1">
        <f>SUM(C2:C11)</f>
        <v>3353154.96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asutused</vt:lpstr>
      <vt:lpstr>tegevusalad</vt:lpstr>
      <vt:lpstr>VALDKONNAD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AimeR</dc:creator>
  <cp:lastModifiedBy>Merike Lõhmus</cp:lastModifiedBy>
  <dcterms:created xsi:type="dcterms:W3CDTF">2021-04-05T13:52:50Z</dcterms:created>
  <dcterms:modified xsi:type="dcterms:W3CDTF">2021-04-06T09:20:49Z</dcterms:modified>
</cp:coreProperties>
</file>