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argusKoll\AppData\Local\Microsoft\Windows\INetCache\Content.Outlook\HZC058I7\"/>
    </mc:Choice>
  </mc:AlternateContent>
  <xr:revisionPtr revIDLastSave="0" documentId="13_ncr:1_{E25234DC-FDD6-46CE-9CFD-A29135B91883}" xr6:coauthVersionLast="47" xr6:coauthVersionMax="47" xr10:uidLastSave="{00000000-0000-0000-0000-000000000000}"/>
  <bookViews>
    <workbookView xWindow="-28920" yWindow="-3375" windowWidth="29040" windowHeight="15720" xr2:uid="{00000000-000D-0000-FFFF-FFFF00000000}"/>
  </bookViews>
  <sheets>
    <sheet name="Töömahu loend (2)" sheetId="1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4" l="1"/>
  <c r="H16" i="14" s="1"/>
  <c r="J16" i="14" s="1"/>
  <c r="G17" i="14"/>
  <c r="H17" i="14" s="1"/>
  <c r="J17" i="14" s="1"/>
  <c r="J23" i="14"/>
  <c r="G22" i="14"/>
  <c r="H22" i="14" s="1"/>
  <c r="J22" i="14" s="1"/>
  <c r="G21" i="14"/>
  <c r="H21" i="14" s="1"/>
  <c r="J21" i="14" s="1"/>
  <c r="G20" i="14"/>
  <c r="H20" i="14" s="1"/>
  <c r="J20" i="14" s="1"/>
  <c r="G15" i="14"/>
  <c r="H15" i="14" s="1"/>
  <c r="J15" i="14" s="1"/>
  <c r="G12" i="14"/>
  <c r="H12" i="14" s="1"/>
  <c r="J12" i="14" s="1"/>
  <c r="J13" i="14" s="1"/>
  <c r="G9" i="14"/>
  <c r="H9" i="14" s="1"/>
  <c r="J9" i="14" s="1"/>
  <c r="J10" i="14" s="1"/>
  <c r="J6" i="14"/>
  <c r="G5" i="14"/>
  <c r="H5" i="14" s="1"/>
  <c r="J5" i="14" s="1"/>
  <c r="J18" i="14" l="1"/>
  <c r="J7" i="14"/>
  <c r="J24" i="14"/>
  <c r="J25" i="14" l="1"/>
  <c r="J26" i="14"/>
  <c r="J27" i="14" s="1"/>
</calcChain>
</file>

<file path=xl/sharedStrings.xml><?xml version="1.0" encoding="utf-8"?>
<sst xmlns="http://schemas.openxmlformats.org/spreadsheetml/2006/main" count="43" uniqueCount="30">
  <si>
    <t>Maksumus</t>
  </si>
  <si>
    <t>Summa kantud kokkuvõttesse</t>
  </si>
  <si>
    <t>Algus km</t>
  </si>
  <si>
    <t>Lõpp km</t>
  </si>
  <si>
    <t>Ühekordne kahe puistega pindamine  (1,5x) 8/12+4/8</t>
  </si>
  <si>
    <t>Jrk Nr</t>
  </si>
  <si>
    <t>Asukoht</t>
  </si>
  <si>
    <r>
      <t>Maht    m</t>
    </r>
    <r>
      <rPr>
        <b/>
        <sz val="11"/>
        <color indexed="8"/>
        <rFont val="Calibri"/>
        <family val="2"/>
        <charset val="186"/>
      </rPr>
      <t>²</t>
    </r>
  </si>
  <si>
    <t>Tee nimi</t>
  </si>
  <si>
    <t>Katte             laius               m</t>
  </si>
  <si>
    <t>Lõigu               pikkus               m</t>
  </si>
  <si>
    <t xml:space="preserve"> Ühiku                hind</t>
  </si>
  <si>
    <t>Summa:</t>
  </si>
  <si>
    <t>KÕIK KOKKU:</t>
  </si>
  <si>
    <t>Türi linn</t>
  </si>
  <si>
    <t xml:space="preserve">Olemasoleva katte freesimine ja laotamine </t>
  </si>
  <si>
    <t>https://xgis.maaamet.ee/xgis2/page/link/G3eE0z0I</t>
  </si>
  <si>
    <t>KÄIBEMAKS 22%:</t>
  </si>
  <si>
    <t>Kahekordne pindamine  (2x) 11/16+4/8</t>
  </si>
  <si>
    <t>Lisa 2 Töömahu loend</t>
  </si>
  <si>
    <t xml:space="preserve">Profiiliparandus freesasfaltist h (keskmine)= 6cm </t>
  </si>
  <si>
    <t>8370025 Lembitu tänav</t>
  </si>
  <si>
    <t>8370077 Väike-Pärnu tänav</t>
  </si>
  <si>
    <t>8370054 Raudtee tänav</t>
  </si>
  <si>
    <t>8370048 Põhja-Puiestee tänav tänav</t>
  </si>
  <si>
    <t>Trasside läbikaevete tasandamine (9 tk)</t>
  </si>
  <si>
    <t>Türi valla mustkatetega teede rekonstrueerimistööd II  (2024)</t>
  </si>
  <si>
    <t>8370063 Sõpruse tänav</t>
  </si>
  <si>
    <t>tk</t>
  </si>
  <si>
    <t>Kaevukaante/-kapete tõstmine tee tasapinda;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</si>
</sst>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   &quot;"/>
    <numFmt numFmtId="165" formatCode="#,##0.00&quot; &quot;[$€-407];[Red]&quot;-&quot;#,##0.00&quot; &quot;[$€-407]"/>
    <numFmt numFmtId="166" formatCode="0.000"/>
    <numFmt numFmtId="167" formatCode="0.0"/>
  </numFmts>
  <fonts count="17" x14ac:knownFonts="1">
    <font>
      <sz val="11"/>
      <color indexed="8"/>
      <name val="Arial"/>
      <family val="2"/>
      <charset val="186"/>
    </font>
    <font>
      <sz val="11"/>
      <color indexed="26"/>
      <name val="Arial"/>
      <family val="2"/>
      <charset val="186"/>
    </font>
    <font>
      <b/>
      <i/>
      <sz val="16"/>
      <color indexed="8"/>
      <name val="Arial"/>
      <family val="2"/>
      <charset val="186"/>
    </font>
    <font>
      <b/>
      <i/>
      <u/>
      <sz val="11"/>
      <color indexed="8"/>
      <name val="Arial"/>
      <family val="2"/>
      <charset val="186"/>
    </font>
    <font>
      <b/>
      <sz val="16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indexed="8"/>
      <name val="Calibri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sz val="11"/>
      <color indexed="8"/>
      <name val="Arial"/>
      <family val="2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u/>
      <sz val="11"/>
      <color theme="10"/>
      <name val="Arial"/>
      <family val="2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10" fillId="0" borderId="0"/>
    <xf numFmtId="0" fontId="3" fillId="0" borderId="0" applyNumberFormat="0" applyBorder="0" applyProtection="0"/>
    <xf numFmtId="165" fontId="3" fillId="0" borderId="0" applyBorder="0" applyProtection="0"/>
    <xf numFmtId="0" fontId="13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13" fillId="0" borderId="0" xfId="14"/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right" vertical="center" wrapText="1"/>
    </xf>
    <xf numFmtId="167" fontId="12" fillId="2" borderId="1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right" vertical="center" wrapText="1"/>
    </xf>
    <xf numFmtId="0" fontId="12" fillId="4" borderId="3" xfId="0" applyFont="1" applyFill="1" applyBorder="1" applyAlignment="1">
      <alignment horizontal="center" vertical="center"/>
    </xf>
    <xf numFmtId="167" fontId="12" fillId="3" borderId="1" xfId="0" applyNumberFormat="1" applyFont="1" applyFill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</cellXfs>
  <cellStyles count="15">
    <cellStyle name="cf1" xfId="1" xr:uid="{00000000-0005-0000-0000-000000000000}"/>
    <cellStyle name="cf2" xfId="2" xr:uid="{00000000-0005-0000-0000-000001000000}"/>
    <cellStyle name="cf3" xfId="3" xr:uid="{00000000-0005-0000-0000-000002000000}"/>
    <cellStyle name="cf4" xfId="4" xr:uid="{00000000-0005-0000-0000-000003000000}"/>
    <cellStyle name="cf5" xfId="5" xr:uid="{00000000-0005-0000-0000-000004000000}"/>
    <cellStyle name="cf6" xfId="6" xr:uid="{00000000-0005-0000-0000-000005000000}"/>
    <cellStyle name="cf7" xfId="7" xr:uid="{00000000-0005-0000-0000-000006000000}"/>
    <cellStyle name="Excel_CondFormat_1_1_1" xfId="8" xr:uid="{00000000-0005-0000-0000-000007000000}"/>
    <cellStyle name="Heading" xfId="9" xr:uid="{00000000-0005-0000-0000-000008000000}"/>
    <cellStyle name="Heading1" xfId="10" xr:uid="{00000000-0005-0000-0000-000009000000}"/>
    <cellStyle name="Hüperlink" xfId="14" builtinId="8"/>
    <cellStyle name="Normaallaad" xfId="0" builtinId="0"/>
    <cellStyle name="Normaallaad 2" xfId="11" xr:uid="{00000000-0005-0000-0000-00000A000000}"/>
    <cellStyle name="Result" xfId="12" xr:uid="{00000000-0005-0000-0000-00000C000000}"/>
    <cellStyle name="Result2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xgis.maaamet.ee/xgis2/page/link/G3eE0z0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A5CA-BD6D-44E0-BA9A-60879BF319FD}">
  <dimension ref="A1:Q32"/>
  <sheetViews>
    <sheetView tabSelected="1" topLeftCell="C1" zoomScaleNormal="100" workbookViewId="0">
      <selection activeCell="N9" sqref="N9"/>
    </sheetView>
  </sheetViews>
  <sheetFormatPr defaultColWidth="8.5" defaultRowHeight="13.8" x14ac:dyDescent="0.25"/>
  <cols>
    <col min="1" max="1" width="4" style="5" hidden="1" customWidth="1"/>
    <col min="2" max="2" width="9.3984375" hidden="1" customWidth="1"/>
    <col min="3" max="3" width="44.09765625" style="2" customWidth="1"/>
    <col min="4" max="4" width="7.3984375" style="3" customWidth="1"/>
    <col min="5" max="5" width="8.796875" style="3" customWidth="1"/>
    <col min="6" max="6" width="9.59765625" style="3" customWidth="1"/>
    <col min="7" max="7" width="7" style="3" customWidth="1"/>
    <col min="8" max="8" width="6.5" style="3" customWidth="1"/>
    <col min="9" max="9" width="7.19921875" style="2" customWidth="1"/>
    <col min="10" max="10" width="11" style="2" customWidth="1"/>
  </cols>
  <sheetData>
    <row r="1" spans="1:17" ht="20.399999999999999" x14ac:dyDescent="0.25">
      <c r="A1" s="9"/>
      <c r="B1" s="10"/>
      <c r="C1" s="1"/>
      <c r="D1" s="1"/>
      <c r="E1" s="1"/>
      <c r="F1" s="1"/>
      <c r="G1" s="1"/>
      <c r="H1" s="41" t="s">
        <v>19</v>
      </c>
      <c r="I1" s="41"/>
      <c r="J1" s="41"/>
      <c r="K1" s="10"/>
      <c r="L1" s="10"/>
      <c r="M1" s="10"/>
      <c r="N1" s="10"/>
      <c r="O1" s="10"/>
      <c r="P1" s="10"/>
      <c r="Q1" s="10"/>
    </row>
    <row r="2" spans="1:17" ht="33.75" customHeight="1" x14ac:dyDescent="0.25">
      <c r="A2" s="42" t="s">
        <v>26</v>
      </c>
      <c r="B2" s="42"/>
      <c r="C2" s="42"/>
      <c r="D2" s="42"/>
      <c r="E2" s="42"/>
      <c r="F2" s="42"/>
      <c r="G2" s="42"/>
      <c r="H2" s="42"/>
      <c r="I2" s="42"/>
      <c r="J2" s="42"/>
      <c r="K2" s="10"/>
      <c r="L2" s="10"/>
      <c r="M2" s="10"/>
      <c r="N2" s="10"/>
      <c r="O2" s="10"/>
      <c r="P2" s="10"/>
      <c r="Q2" s="10"/>
    </row>
    <row r="3" spans="1:17" ht="41.4" x14ac:dyDescent="0.25">
      <c r="A3" s="6" t="s">
        <v>5</v>
      </c>
      <c r="B3" s="11" t="s">
        <v>6</v>
      </c>
      <c r="C3" s="12" t="s">
        <v>8</v>
      </c>
      <c r="D3" s="4" t="s">
        <v>9</v>
      </c>
      <c r="E3" s="4" t="s">
        <v>2</v>
      </c>
      <c r="F3" s="4" t="s">
        <v>3</v>
      </c>
      <c r="G3" s="4" t="s">
        <v>10</v>
      </c>
      <c r="H3" s="4" t="s">
        <v>7</v>
      </c>
      <c r="I3" s="4" t="s">
        <v>11</v>
      </c>
      <c r="J3" s="13" t="s">
        <v>0</v>
      </c>
      <c r="K3" s="10"/>
      <c r="L3" s="10"/>
      <c r="M3" s="10"/>
      <c r="N3" s="10"/>
      <c r="O3" s="10"/>
      <c r="P3" s="10"/>
      <c r="Q3" s="10"/>
    </row>
    <row r="4" spans="1:17" x14ac:dyDescent="0.25">
      <c r="A4" s="15">
        <v>1</v>
      </c>
      <c r="B4" s="16" t="s">
        <v>14</v>
      </c>
      <c r="C4" s="17" t="s">
        <v>21</v>
      </c>
      <c r="D4" s="18"/>
      <c r="E4" s="18"/>
      <c r="F4" s="18"/>
      <c r="G4" s="18"/>
      <c r="H4" s="18"/>
      <c r="I4" s="18"/>
      <c r="J4" s="19"/>
      <c r="K4" s="10"/>
      <c r="L4" s="10"/>
      <c r="M4" s="10"/>
      <c r="N4" s="10"/>
      <c r="O4" s="10"/>
      <c r="P4" s="10"/>
      <c r="Q4" s="10"/>
    </row>
    <row r="5" spans="1:17" x14ac:dyDescent="0.25">
      <c r="A5" s="20"/>
      <c r="B5" s="21"/>
      <c r="C5" s="22" t="s">
        <v>4</v>
      </c>
      <c r="D5" s="23">
        <v>5</v>
      </c>
      <c r="E5" s="24">
        <v>0</v>
      </c>
      <c r="F5" s="24">
        <v>0.59499999999999997</v>
      </c>
      <c r="G5" s="25">
        <f>(F5-E5)*1000</f>
        <v>595</v>
      </c>
      <c r="H5" s="26">
        <f>D5*G5</f>
        <v>2975</v>
      </c>
      <c r="I5" s="27"/>
      <c r="J5" s="28">
        <f>H5*I5</f>
        <v>0</v>
      </c>
      <c r="K5" s="10"/>
      <c r="L5" s="10"/>
      <c r="M5" s="10"/>
      <c r="N5" s="10"/>
      <c r="O5" s="10"/>
      <c r="P5" s="10"/>
      <c r="Q5" s="10"/>
    </row>
    <row r="6" spans="1:17" x14ac:dyDescent="0.25">
      <c r="A6" s="20"/>
      <c r="B6" s="21"/>
      <c r="C6" s="22" t="s">
        <v>25</v>
      </c>
      <c r="D6" s="23"/>
      <c r="E6" s="24"/>
      <c r="F6" s="24"/>
      <c r="G6" s="25"/>
      <c r="H6" s="26">
        <v>50</v>
      </c>
      <c r="I6" s="27"/>
      <c r="J6" s="28">
        <f>H6*I6</f>
        <v>0</v>
      </c>
      <c r="K6" s="10"/>
      <c r="L6" s="10"/>
      <c r="M6" s="10"/>
      <c r="N6" s="10"/>
      <c r="O6" s="10"/>
      <c r="P6" s="10"/>
      <c r="Q6" s="10"/>
    </row>
    <row r="7" spans="1:17" x14ac:dyDescent="0.25">
      <c r="A7" s="20"/>
      <c r="B7" s="21"/>
      <c r="C7" s="22" t="s">
        <v>1</v>
      </c>
      <c r="D7" s="23"/>
      <c r="E7" s="26"/>
      <c r="F7" s="26"/>
      <c r="G7" s="25"/>
      <c r="H7" s="26"/>
      <c r="I7" s="29"/>
      <c r="J7" s="30">
        <f>SUM(J5:J6)</f>
        <v>0</v>
      </c>
      <c r="K7" s="10"/>
      <c r="L7" s="10"/>
      <c r="M7" s="10"/>
      <c r="N7" s="10"/>
      <c r="O7" s="10"/>
      <c r="P7" s="10"/>
      <c r="Q7" s="10"/>
    </row>
    <row r="8" spans="1:17" ht="15" customHeight="1" x14ac:dyDescent="0.25">
      <c r="A8" s="15">
        <v>2</v>
      </c>
      <c r="B8" s="16" t="s">
        <v>14</v>
      </c>
      <c r="C8" s="17" t="s">
        <v>22</v>
      </c>
      <c r="D8" s="18"/>
      <c r="E8" s="18"/>
      <c r="F8" s="18"/>
      <c r="G8" s="18"/>
      <c r="H8" s="18"/>
      <c r="I8" s="18"/>
      <c r="J8" s="19"/>
      <c r="K8" s="10"/>
      <c r="L8" s="10"/>
      <c r="M8" s="10"/>
      <c r="N8" s="10"/>
      <c r="O8" s="10"/>
      <c r="P8" s="10"/>
      <c r="Q8" s="10"/>
    </row>
    <row r="9" spans="1:17" ht="15" customHeight="1" x14ac:dyDescent="0.25">
      <c r="A9" s="20"/>
      <c r="B9" s="21"/>
      <c r="C9" s="22" t="s">
        <v>4</v>
      </c>
      <c r="D9" s="23">
        <v>6</v>
      </c>
      <c r="E9" s="24">
        <v>0</v>
      </c>
      <c r="F9" s="24">
        <v>0.74</v>
      </c>
      <c r="G9" s="25">
        <f>(F9-E9)*1000</f>
        <v>740</v>
      </c>
      <c r="H9" s="26">
        <f>D9*G9</f>
        <v>4440</v>
      </c>
      <c r="I9" s="27"/>
      <c r="J9" s="28">
        <f>H9*I9</f>
        <v>0</v>
      </c>
      <c r="K9" s="10"/>
      <c r="L9" s="10"/>
      <c r="M9" s="10"/>
      <c r="N9" s="10"/>
      <c r="O9" s="10"/>
      <c r="P9" s="10"/>
      <c r="Q9" s="10"/>
    </row>
    <row r="10" spans="1:17" ht="15" customHeight="1" x14ac:dyDescent="0.25">
      <c r="A10" s="20"/>
      <c r="B10" s="21"/>
      <c r="C10" s="22" t="s">
        <v>1</v>
      </c>
      <c r="D10" s="23"/>
      <c r="E10" s="26"/>
      <c r="F10" s="26"/>
      <c r="G10" s="25"/>
      <c r="H10" s="26"/>
      <c r="I10" s="29"/>
      <c r="J10" s="30">
        <f>SUM(J9)</f>
        <v>0</v>
      </c>
      <c r="K10" s="10"/>
      <c r="L10" s="10"/>
      <c r="M10" s="10"/>
      <c r="N10" s="10"/>
      <c r="O10" s="10"/>
      <c r="P10" s="10"/>
      <c r="Q10" s="10"/>
    </row>
    <row r="11" spans="1:17" ht="15" customHeight="1" x14ac:dyDescent="0.25">
      <c r="A11" s="15">
        <v>3</v>
      </c>
      <c r="B11" s="16" t="s">
        <v>14</v>
      </c>
      <c r="C11" s="17" t="s">
        <v>23</v>
      </c>
      <c r="D11" s="18"/>
      <c r="E11" s="18"/>
      <c r="F11" s="18"/>
      <c r="G11" s="18"/>
      <c r="H11" s="18"/>
      <c r="I11" s="18"/>
      <c r="J11" s="19"/>
      <c r="K11" s="10"/>
      <c r="L11" s="10"/>
      <c r="M11" s="10"/>
      <c r="N11" s="10"/>
      <c r="O11" s="10"/>
      <c r="P11" s="10"/>
      <c r="Q11" s="10"/>
    </row>
    <row r="12" spans="1:17" ht="15" customHeight="1" x14ac:dyDescent="0.25">
      <c r="A12" s="20"/>
      <c r="B12" s="21"/>
      <c r="C12" s="22" t="s">
        <v>4</v>
      </c>
      <c r="D12" s="23">
        <v>5.7</v>
      </c>
      <c r="E12" s="24">
        <v>0</v>
      </c>
      <c r="F12" s="24">
        <v>0.33400000000000002</v>
      </c>
      <c r="G12" s="25">
        <f>(F12-E12)*1000</f>
        <v>334</v>
      </c>
      <c r="H12" s="26">
        <f>D12*G12</f>
        <v>1903.8</v>
      </c>
      <c r="I12" s="27"/>
      <c r="J12" s="28">
        <f>H12*I12</f>
        <v>0</v>
      </c>
      <c r="K12" s="10"/>
      <c r="L12" s="10"/>
      <c r="M12" s="10"/>
      <c r="N12" s="10"/>
      <c r="O12" s="10"/>
      <c r="P12" s="10"/>
      <c r="Q12" s="10"/>
    </row>
    <row r="13" spans="1:17" ht="15" customHeight="1" x14ac:dyDescent="0.25">
      <c r="A13" s="20"/>
      <c r="B13" s="21"/>
      <c r="C13" s="22" t="s">
        <v>1</v>
      </c>
      <c r="D13" s="23"/>
      <c r="E13" s="26"/>
      <c r="F13" s="26"/>
      <c r="G13" s="25"/>
      <c r="H13" s="26"/>
      <c r="I13" s="29"/>
      <c r="J13" s="30">
        <f>SUM(J12)</f>
        <v>0</v>
      </c>
      <c r="K13" s="10"/>
      <c r="L13" s="10"/>
      <c r="M13" s="10"/>
      <c r="N13" s="10"/>
      <c r="O13" s="10"/>
      <c r="P13" s="10"/>
      <c r="Q13" s="10"/>
    </row>
    <row r="14" spans="1:17" ht="15" customHeight="1" x14ac:dyDescent="0.25">
      <c r="A14" s="15">
        <v>4</v>
      </c>
      <c r="B14" s="16" t="s">
        <v>14</v>
      </c>
      <c r="C14" s="17" t="s">
        <v>24</v>
      </c>
      <c r="D14" s="18"/>
      <c r="E14" s="18"/>
      <c r="F14" s="18"/>
      <c r="G14" s="18"/>
      <c r="H14" s="18"/>
      <c r="I14" s="18"/>
      <c r="J14" s="19"/>
      <c r="K14" s="10"/>
      <c r="L14" s="10"/>
      <c r="M14" s="10"/>
      <c r="N14" s="10"/>
      <c r="O14" s="10"/>
      <c r="P14" s="10"/>
      <c r="Q14" s="10"/>
    </row>
    <row r="15" spans="1:17" ht="15" customHeight="1" x14ac:dyDescent="0.25">
      <c r="A15" s="20"/>
      <c r="B15" s="21"/>
      <c r="C15" s="22" t="s">
        <v>18</v>
      </c>
      <c r="D15" s="23">
        <v>4</v>
      </c>
      <c r="E15" s="24">
        <v>0</v>
      </c>
      <c r="F15" s="24">
        <v>0.315</v>
      </c>
      <c r="G15" s="25">
        <f>(F15-E15)*1000</f>
        <v>315</v>
      </c>
      <c r="H15" s="26">
        <f>D15*G15</f>
        <v>1260</v>
      </c>
      <c r="I15" s="27"/>
      <c r="J15" s="28">
        <f>H15*I15</f>
        <v>0</v>
      </c>
      <c r="K15" s="10"/>
      <c r="L15" s="10"/>
      <c r="M15" s="10"/>
      <c r="N15" s="10"/>
      <c r="O15" s="10"/>
      <c r="P15" s="10"/>
      <c r="Q15" s="10"/>
    </row>
    <row r="16" spans="1:17" ht="15" customHeight="1" x14ac:dyDescent="0.25">
      <c r="A16" s="20"/>
      <c r="B16" s="21"/>
      <c r="C16" s="22" t="s">
        <v>15</v>
      </c>
      <c r="D16" s="23">
        <v>4</v>
      </c>
      <c r="E16" s="24">
        <v>0</v>
      </c>
      <c r="F16" s="24">
        <v>0.315</v>
      </c>
      <c r="G16" s="25">
        <f t="shared" ref="G16:G17" si="0">(F16-E16)*1000</f>
        <v>315</v>
      </c>
      <c r="H16" s="26">
        <f t="shared" ref="H16:H17" si="1">D16*G16</f>
        <v>1260</v>
      </c>
      <c r="I16" s="27"/>
      <c r="J16" s="28">
        <f t="shared" ref="J16:J17" si="2">H16*I16</f>
        <v>0</v>
      </c>
      <c r="K16" s="10"/>
      <c r="L16" s="10"/>
      <c r="M16" s="10"/>
      <c r="N16" s="10"/>
      <c r="O16" s="10"/>
      <c r="P16" s="10"/>
      <c r="Q16" s="10"/>
    </row>
    <row r="17" spans="1:17" ht="15" customHeight="1" x14ac:dyDescent="0.25">
      <c r="A17" s="20"/>
      <c r="B17" s="21"/>
      <c r="C17" s="22" t="s">
        <v>20</v>
      </c>
      <c r="D17" s="23">
        <v>4</v>
      </c>
      <c r="E17" s="24">
        <v>0</v>
      </c>
      <c r="F17" s="24">
        <v>0.315</v>
      </c>
      <c r="G17" s="25">
        <f t="shared" si="0"/>
        <v>315</v>
      </c>
      <c r="H17" s="26">
        <f t="shared" si="1"/>
        <v>1260</v>
      </c>
      <c r="I17" s="27"/>
      <c r="J17" s="28">
        <f t="shared" si="2"/>
        <v>0</v>
      </c>
      <c r="K17" s="10"/>
      <c r="L17" s="10"/>
      <c r="M17" s="10"/>
      <c r="N17" s="10"/>
      <c r="O17" s="10"/>
      <c r="P17" s="10"/>
      <c r="Q17" s="10"/>
    </row>
    <row r="18" spans="1:17" ht="15" customHeight="1" x14ac:dyDescent="0.25">
      <c r="A18" s="20"/>
      <c r="B18" s="21"/>
      <c r="C18" s="22" t="s">
        <v>1</v>
      </c>
      <c r="D18" s="23"/>
      <c r="E18" s="26"/>
      <c r="F18" s="26"/>
      <c r="G18" s="25"/>
      <c r="H18" s="26"/>
      <c r="I18" s="29"/>
      <c r="J18" s="30">
        <f>SUM(J15:J17)</f>
        <v>0</v>
      </c>
      <c r="K18" s="10"/>
      <c r="L18" s="10"/>
      <c r="M18" s="10"/>
      <c r="N18" s="10"/>
      <c r="O18" s="10"/>
      <c r="P18" s="10"/>
      <c r="Q18" s="10"/>
    </row>
    <row r="19" spans="1:17" x14ac:dyDescent="0.25">
      <c r="A19" s="31">
        <v>11</v>
      </c>
      <c r="B19" s="16" t="s">
        <v>14</v>
      </c>
      <c r="C19" s="17" t="s">
        <v>27</v>
      </c>
      <c r="D19" s="32"/>
      <c r="E19" s="33"/>
      <c r="F19" s="33"/>
      <c r="G19" s="34"/>
      <c r="H19" s="35"/>
      <c r="I19" s="34"/>
      <c r="J19" s="36"/>
      <c r="K19" s="10"/>
      <c r="L19" s="10"/>
      <c r="M19" s="10"/>
      <c r="N19" s="10"/>
      <c r="O19" s="10"/>
      <c r="P19" s="10"/>
      <c r="Q19" s="10"/>
    </row>
    <row r="20" spans="1:17" x14ac:dyDescent="0.25">
      <c r="A20" s="20"/>
      <c r="B20" s="21"/>
      <c r="C20" s="22" t="s">
        <v>18</v>
      </c>
      <c r="D20" s="23">
        <v>4.5</v>
      </c>
      <c r="E20" s="24">
        <v>0</v>
      </c>
      <c r="F20" s="24">
        <v>0.28000000000000003</v>
      </c>
      <c r="G20" s="25">
        <f>(F20-E20)*1000</f>
        <v>280</v>
      </c>
      <c r="H20" s="26">
        <f>D20*G20</f>
        <v>1260</v>
      </c>
      <c r="I20" s="27"/>
      <c r="J20" s="28">
        <f>H20*I20</f>
        <v>0</v>
      </c>
      <c r="K20" s="10"/>
      <c r="L20" s="10"/>
      <c r="M20" s="10"/>
      <c r="N20" s="10"/>
      <c r="O20" s="10"/>
      <c r="P20" s="10"/>
      <c r="Q20" s="10"/>
    </row>
    <row r="21" spans="1:17" x14ac:dyDescent="0.25">
      <c r="A21" s="20"/>
      <c r="B21" s="21"/>
      <c r="C21" s="22" t="s">
        <v>15</v>
      </c>
      <c r="D21" s="23">
        <v>4.5</v>
      </c>
      <c r="E21" s="24">
        <v>0</v>
      </c>
      <c r="F21" s="24">
        <v>0.28000000000000003</v>
      </c>
      <c r="G21" s="25">
        <f t="shared" ref="G21:G22" si="3">(F21-E21)*1000</f>
        <v>280</v>
      </c>
      <c r="H21" s="26">
        <f t="shared" ref="H21:H22" si="4">D21*G21</f>
        <v>1260</v>
      </c>
      <c r="I21" s="27"/>
      <c r="J21" s="28">
        <f>H21*I21</f>
        <v>0</v>
      </c>
      <c r="K21" s="10"/>
      <c r="L21" s="10"/>
      <c r="M21" s="10"/>
      <c r="N21" s="10"/>
      <c r="O21" s="10"/>
      <c r="P21" s="10"/>
      <c r="Q21" s="10"/>
    </row>
    <row r="22" spans="1:17" x14ac:dyDescent="0.25">
      <c r="A22" s="20"/>
      <c r="B22" s="21"/>
      <c r="C22" s="22" t="s">
        <v>20</v>
      </c>
      <c r="D22" s="23">
        <v>4.5</v>
      </c>
      <c r="E22" s="24">
        <v>0</v>
      </c>
      <c r="F22" s="24">
        <v>0.28000000000000003</v>
      </c>
      <c r="G22" s="25">
        <f t="shared" si="3"/>
        <v>280</v>
      </c>
      <c r="H22" s="26">
        <f t="shared" si="4"/>
        <v>1260</v>
      </c>
      <c r="I22" s="27"/>
      <c r="J22" s="28">
        <f>H22*I22</f>
        <v>0</v>
      </c>
      <c r="K22" s="10"/>
      <c r="L22" s="10"/>
      <c r="M22" s="10"/>
      <c r="N22" s="10"/>
      <c r="O22" s="10"/>
      <c r="P22" s="10"/>
      <c r="Q22" s="10"/>
    </row>
    <row r="23" spans="1:17" x14ac:dyDescent="0.25">
      <c r="A23" s="20"/>
      <c r="B23" s="21"/>
      <c r="C23" s="22" t="s">
        <v>29</v>
      </c>
      <c r="D23" s="23" t="s">
        <v>28</v>
      </c>
      <c r="E23" s="24"/>
      <c r="F23" s="24"/>
      <c r="G23" s="25"/>
      <c r="H23" s="26">
        <v>8</v>
      </c>
      <c r="I23" s="27"/>
      <c r="J23" s="28">
        <f>H23*I23</f>
        <v>0</v>
      </c>
      <c r="K23" s="10"/>
      <c r="L23" s="10"/>
      <c r="M23" s="10"/>
      <c r="N23" s="10"/>
      <c r="O23" s="10"/>
      <c r="P23" s="10"/>
      <c r="Q23" s="10"/>
    </row>
    <row r="24" spans="1:17" x14ac:dyDescent="0.25">
      <c r="A24" s="20"/>
      <c r="B24" s="21"/>
      <c r="C24" s="22" t="s">
        <v>1</v>
      </c>
      <c r="D24" s="23"/>
      <c r="E24" s="24"/>
      <c r="F24" s="24"/>
      <c r="G24" s="25"/>
      <c r="H24" s="26"/>
      <c r="I24" s="37"/>
      <c r="J24" s="30">
        <f>SUM(J20:J23)</f>
        <v>0</v>
      </c>
      <c r="K24" s="10"/>
      <c r="L24" s="10"/>
      <c r="M24" s="10"/>
      <c r="N24" s="10"/>
      <c r="O24" s="10"/>
      <c r="P24" s="10"/>
      <c r="Q24" s="10"/>
    </row>
    <row r="25" spans="1:17" ht="15.6" x14ac:dyDescent="0.25">
      <c r="E25" s="43" t="s">
        <v>12</v>
      </c>
      <c r="F25" s="44"/>
      <c r="G25" s="44"/>
      <c r="H25" s="44"/>
      <c r="I25" s="45"/>
      <c r="J25" s="8">
        <f>J7+J10+J13+J18+J24</f>
        <v>0</v>
      </c>
      <c r="P25" s="10"/>
    </row>
    <row r="26" spans="1:17" ht="15.6" x14ac:dyDescent="0.25">
      <c r="E26" s="46" t="s">
        <v>17</v>
      </c>
      <c r="F26" s="47"/>
      <c r="G26" s="47"/>
      <c r="H26" s="47"/>
      <c r="I26" s="48"/>
      <c r="J26" s="8">
        <f>J25*22%</f>
        <v>0</v>
      </c>
    </row>
    <row r="27" spans="1:17" ht="15.6" x14ac:dyDescent="0.25">
      <c r="E27" s="38" t="s">
        <v>13</v>
      </c>
      <c r="F27" s="39"/>
      <c r="G27" s="39"/>
      <c r="H27" s="39"/>
      <c r="I27" s="40"/>
      <c r="J27" s="7">
        <f>J25+J26</f>
        <v>0</v>
      </c>
    </row>
    <row r="29" spans="1:17" x14ac:dyDescent="0.25">
      <c r="C29" s="14"/>
    </row>
    <row r="32" spans="1:17" s="3" customFormat="1" x14ac:dyDescent="0.25">
      <c r="A32" s="5"/>
      <c r="B32"/>
      <c r="C32" s="14" t="s">
        <v>16</v>
      </c>
      <c r="I32" s="2"/>
      <c r="J32" s="2"/>
      <c r="K32"/>
      <c r="L32"/>
      <c r="M32"/>
      <c r="N32"/>
      <c r="O32"/>
      <c r="P32"/>
      <c r="Q32"/>
    </row>
  </sheetData>
  <mergeCells count="5">
    <mergeCell ref="E27:I27"/>
    <mergeCell ref="H1:J1"/>
    <mergeCell ref="A2:J2"/>
    <mergeCell ref="E25:I25"/>
    <mergeCell ref="E26:I26"/>
  </mergeCells>
  <hyperlinks>
    <hyperlink ref="C32" r:id="rId1" xr:uid="{22B7526E-AA29-442F-A473-0BFB44A03199}"/>
  </hyperlinks>
  <pageMargins left="0.25" right="0.25" top="0.75" bottom="0.75" header="0.3" footer="0.3"/>
  <pageSetup paperSize="9" fitToWidth="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Töömahu loend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Koll</dc:creator>
  <cp:lastModifiedBy>Margus Koll</cp:lastModifiedBy>
  <cp:revision>28</cp:revision>
  <cp:lastPrinted>2024-07-08T09:12:09Z</cp:lastPrinted>
  <dcterms:created xsi:type="dcterms:W3CDTF">2009-04-16T11:32:48Z</dcterms:created>
  <dcterms:modified xsi:type="dcterms:W3CDTF">2024-07-12T11:42:46Z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